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ko02177\Desktop\Obecný úrad\Rozpočty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H129" i="1" l="1"/>
  <c r="G129" i="1"/>
  <c r="H128" i="1"/>
  <c r="G128" i="1"/>
  <c r="H126" i="1"/>
  <c r="G126" i="1"/>
  <c r="G127" i="1"/>
  <c r="H127" i="1"/>
  <c r="H125" i="1"/>
  <c r="G125" i="1"/>
  <c r="H124" i="1"/>
  <c r="G124" i="1"/>
  <c r="H120" i="1"/>
  <c r="H119" i="1"/>
  <c r="G120" i="1"/>
  <c r="G119" i="1"/>
  <c r="G94" i="1"/>
  <c r="H94" i="1"/>
  <c r="G113" i="1"/>
  <c r="H113" i="1"/>
  <c r="G111" i="1"/>
  <c r="H111" i="1"/>
  <c r="G104" i="1"/>
  <c r="H104" i="1"/>
  <c r="G100" i="1"/>
  <c r="H100" i="1"/>
  <c r="G98" i="1"/>
  <c r="H98" i="1"/>
  <c r="G91" i="1"/>
  <c r="H91" i="1"/>
  <c r="G86" i="1"/>
  <c r="H86" i="1"/>
  <c r="G83" i="1"/>
  <c r="H83" i="1"/>
  <c r="G78" i="1"/>
  <c r="H78" i="1"/>
  <c r="G75" i="1"/>
  <c r="H75" i="1"/>
  <c r="G69" i="1"/>
  <c r="H69" i="1"/>
  <c r="G67" i="1"/>
  <c r="H67" i="1"/>
  <c r="G65" i="1"/>
  <c r="H65" i="1"/>
  <c r="G26" i="1"/>
  <c r="G107" i="1" s="1"/>
  <c r="H26" i="1"/>
  <c r="H107" i="1" s="1"/>
  <c r="H123" i="1" s="1"/>
  <c r="F126" i="1"/>
  <c r="F125" i="1"/>
  <c r="F124" i="1"/>
  <c r="F65" i="1"/>
  <c r="F129" i="1"/>
  <c r="F127" i="1"/>
  <c r="H130" i="1" l="1"/>
  <c r="G114" i="1"/>
  <c r="G123" i="1"/>
  <c r="G130" i="1" s="1"/>
  <c r="H114" i="1"/>
  <c r="F111" i="1"/>
  <c r="F113" i="1"/>
  <c r="F26" i="1"/>
  <c r="F104" i="1"/>
  <c r="F100" i="1"/>
  <c r="F98" i="1"/>
  <c r="F94" i="1"/>
  <c r="F91" i="1"/>
  <c r="F86" i="1"/>
  <c r="F83" i="1"/>
  <c r="F78" i="1"/>
  <c r="F75" i="1"/>
  <c r="F69" i="1"/>
  <c r="F67" i="1"/>
  <c r="H19" i="1"/>
  <c r="H118" i="1" s="1"/>
  <c r="G19" i="1"/>
  <c r="G118" i="1" s="1"/>
  <c r="F19" i="1"/>
  <c r="F118" i="1" s="1"/>
  <c r="F121" i="1" s="1"/>
  <c r="F107" i="1" l="1"/>
  <c r="F123" i="1" s="1"/>
  <c r="F130" i="1" s="1"/>
  <c r="F22" i="1"/>
  <c r="F114" i="1" l="1"/>
  <c r="G22" i="1" l="1"/>
  <c r="H22" i="1"/>
  <c r="C7" i="2"/>
  <c r="D7" i="2"/>
  <c r="E7" i="2"/>
  <c r="E6" i="2" s="1"/>
  <c r="C9" i="2"/>
  <c r="D9" i="2"/>
  <c r="E9" i="2"/>
  <c r="C12" i="2"/>
  <c r="D12" i="2"/>
  <c r="E12" i="2"/>
  <c r="C16" i="2"/>
  <c r="D16" i="2"/>
  <c r="E16" i="2"/>
  <c r="C19" i="2"/>
  <c r="D19" i="2"/>
  <c r="E19" i="2"/>
  <c r="C21" i="2"/>
  <c r="D21" i="2"/>
  <c r="D15" i="2" s="1"/>
  <c r="E21" i="2"/>
  <c r="C23" i="2"/>
  <c r="D23" i="2"/>
  <c r="E23" i="2"/>
  <c r="E15" i="2" s="1"/>
  <c r="C25" i="2"/>
  <c r="D25" i="2"/>
  <c r="E25" i="2"/>
  <c r="C28" i="2"/>
  <c r="D28" i="2"/>
  <c r="E28" i="2"/>
  <c r="C52" i="2"/>
  <c r="D52" i="2"/>
  <c r="E52" i="2"/>
  <c r="C54" i="2"/>
  <c r="D54" i="2"/>
  <c r="E54" i="2"/>
  <c r="C63" i="2"/>
  <c r="D63" i="2"/>
  <c r="E63" i="2"/>
  <c r="C73" i="2"/>
  <c r="D73" i="2"/>
  <c r="E73" i="2"/>
  <c r="C76" i="2"/>
  <c r="D76" i="2"/>
  <c r="E76" i="2"/>
  <c r="C78" i="2"/>
  <c r="D78" i="2"/>
  <c r="E78" i="2"/>
  <c r="C89" i="2"/>
  <c r="D89" i="2"/>
  <c r="E89" i="2"/>
  <c r="C91" i="2"/>
  <c r="D91" i="2"/>
  <c r="E91" i="2"/>
  <c r="C94" i="2"/>
  <c r="D94" i="2"/>
  <c r="E94" i="2"/>
  <c r="C96" i="2"/>
  <c r="D96" i="2"/>
  <c r="E96" i="2"/>
  <c r="C98" i="2"/>
  <c r="D98" i="2"/>
  <c r="E98" i="2"/>
  <c r="C103" i="2"/>
  <c r="D103" i="2"/>
  <c r="E103" i="2"/>
  <c r="C106" i="2"/>
  <c r="D106" i="2"/>
  <c r="E106" i="2"/>
  <c r="C112" i="2"/>
  <c r="D112" i="2"/>
  <c r="E112" i="2"/>
  <c r="C115" i="2"/>
  <c r="D115" i="2"/>
  <c r="E115" i="2"/>
  <c r="C117" i="2"/>
  <c r="D117" i="2"/>
  <c r="E117" i="2"/>
  <c r="C120" i="2"/>
  <c r="D120" i="2"/>
  <c r="E120" i="2"/>
  <c r="C122" i="2"/>
  <c r="D122" i="2"/>
  <c r="E122" i="2"/>
  <c r="C125" i="2"/>
  <c r="D125" i="2"/>
  <c r="E125" i="2"/>
  <c r="C129" i="2"/>
  <c r="D129" i="2"/>
  <c r="E129" i="2"/>
  <c r="C137" i="2"/>
  <c r="D137" i="2"/>
  <c r="E137" i="2"/>
  <c r="C141" i="2"/>
  <c r="D141" i="2"/>
  <c r="E141" i="2"/>
  <c r="H121" i="1" l="1"/>
  <c r="C51" i="2"/>
  <c r="C132" i="2" s="1"/>
  <c r="C142" i="2" s="1"/>
  <c r="D51" i="2"/>
  <c r="D132" i="2" s="1"/>
  <c r="D142" i="2" s="1"/>
  <c r="E51" i="2"/>
  <c r="E132" i="2" s="1"/>
  <c r="E142" i="2" s="1"/>
  <c r="C15" i="2"/>
  <c r="C32" i="2" s="1"/>
  <c r="C35" i="2" s="1"/>
  <c r="C40" i="2" s="1"/>
  <c r="D6" i="2"/>
  <c r="D32" i="2" s="1"/>
  <c r="D35" i="2" s="1"/>
  <c r="C6" i="2"/>
  <c r="D40" i="2"/>
  <c r="E32" i="2"/>
  <c r="E35" i="2" s="1"/>
  <c r="E40" i="2" s="1"/>
  <c r="G121" i="1" l="1"/>
</calcChain>
</file>

<file path=xl/sharedStrings.xml><?xml version="1.0" encoding="utf-8"?>
<sst xmlns="http://schemas.openxmlformats.org/spreadsheetml/2006/main" count="415" uniqueCount="244">
  <si>
    <t>Príjmy</t>
  </si>
  <si>
    <t>Zdroj</t>
  </si>
  <si>
    <t>Prog</t>
  </si>
  <si>
    <t>Položka</t>
  </si>
  <si>
    <t>Podpoložka</t>
  </si>
  <si>
    <t>Výnos dane z prij. pouk.ÚS</t>
  </si>
  <si>
    <t>Za komunálne odpady</t>
  </si>
  <si>
    <t>Z prenajatých pozemkov</t>
  </si>
  <si>
    <t>Z pren.budov a priestorov</t>
  </si>
  <si>
    <t>Za porušenie predpisov</t>
  </si>
  <si>
    <t>Za predaj výrobkov a služieb</t>
  </si>
  <si>
    <t>Bežné príjmy</t>
  </si>
  <si>
    <t>Kapitálové príjmy</t>
  </si>
  <si>
    <t xml:space="preserve">Príjmy spolu </t>
  </si>
  <si>
    <t>Výdavky</t>
  </si>
  <si>
    <t>Obce – bežné príjmy</t>
  </si>
  <si>
    <t>1 1</t>
  </si>
  <si>
    <t>Mzda</t>
  </si>
  <si>
    <t>VšZP</t>
  </si>
  <si>
    <t>Nemocenské poistenie</t>
  </si>
  <si>
    <t>Starobné poistenie</t>
  </si>
  <si>
    <t>Úrazové poistenie</t>
  </si>
  <si>
    <t>Invalidné poistenie</t>
  </si>
  <si>
    <t>Poist.v nezamestnanosti</t>
  </si>
  <si>
    <t>Rezervný fond</t>
  </si>
  <si>
    <t>Cestovné</t>
  </si>
  <si>
    <t>Energie</t>
  </si>
  <si>
    <t>Vodné</t>
  </si>
  <si>
    <t>Poštovné</t>
  </si>
  <si>
    <t>Všeobecný materiál</t>
  </si>
  <si>
    <t>Knihy, noviny</t>
  </si>
  <si>
    <t>Palivá</t>
  </si>
  <si>
    <t>Nájom – budovy, pozemky</t>
  </si>
  <si>
    <t>Školenia</t>
  </si>
  <si>
    <t>Všeobecné služby</t>
  </si>
  <si>
    <t>Špec.služby -  audit</t>
  </si>
  <si>
    <t>Stravovanie</t>
  </si>
  <si>
    <t>Poistné</t>
  </si>
  <si>
    <t>Prídel do SF</t>
  </si>
  <si>
    <t>Odmeny</t>
  </si>
  <si>
    <t>Dane</t>
  </si>
  <si>
    <t>Rozp.organizácií – SocÚ</t>
  </si>
  <si>
    <t>Prenesené komp. SocÚ</t>
  </si>
  <si>
    <t>1 2</t>
  </si>
  <si>
    <t>Odstupné</t>
  </si>
  <si>
    <t>01 1 2</t>
  </si>
  <si>
    <t>Poplatky a odvody</t>
  </si>
  <si>
    <t>Obce – úroky</t>
  </si>
  <si>
    <t>01 7 0</t>
  </si>
  <si>
    <t>Trans.verej.dlhu banke</t>
  </si>
  <si>
    <t>Ochrana pred požiarmi</t>
  </si>
  <si>
    <t>2 3</t>
  </si>
  <si>
    <t>03 2 0</t>
  </si>
  <si>
    <t>Cestná doprava</t>
  </si>
  <si>
    <t>4 1</t>
  </si>
  <si>
    <t>04 5 1</t>
  </si>
  <si>
    <t>Údržba</t>
  </si>
  <si>
    <t>Odpady</t>
  </si>
  <si>
    <t>3 1</t>
  </si>
  <si>
    <t>05 1 0</t>
  </si>
  <si>
    <t>Vývoz odpadu</t>
  </si>
  <si>
    <t>Osvetlenie</t>
  </si>
  <si>
    <t>7 1</t>
  </si>
  <si>
    <t>06 4 0</t>
  </si>
  <si>
    <t>Športové služby</t>
  </si>
  <si>
    <t>5 1</t>
  </si>
  <si>
    <t>08 1 0</t>
  </si>
  <si>
    <t>Knižnica</t>
  </si>
  <si>
    <t>6 1</t>
  </si>
  <si>
    <t>08 2 0</t>
  </si>
  <si>
    <t>Kultúra</t>
  </si>
  <si>
    <t>6 2</t>
  </si>
  <si>
    <t>Vysielacie služby</t>
  </si>
  <si>
    <t>2 2</t>
  </si>
  <si>
    <t>08 3 0</t>
  </si>
  <si>
    <t>Náboženské  služby</t>
  </si>
  <si>
    <t>2 1</t>
  </si>
  <si>
    <t>08 4 0</t>
  </si>
  <si>
    <t>8 1</t>
  </si>
  <si>
    <t>Bežné výdavky</t>
  </si>
  <si>
    <t>Obce – rekonšrukcia a modern.</t>
  </si>
  <si>
    <t>Kapitálové výdavky</t>
  </si>
  <si>
    <t>Bankové úvery dlhodobé</t>
  </si>
  <si>
    <t xml:space="preserve">Výdavky spolu </t>
  </si>
  <si>
    <t>Rozpo?et 2012-2013</t>
  </si>
  <si>
    <t>Rozpo?et</t>
  </si>
  <si>
    <t>Skuto?.</t>
  </si>
  <si>
    <t>Da?ové príjmy</t>
  </si>
  <si>
    <t>110 Dane z príjmov</t>
  </si>
  <si>
    <t>-111003 výnos dane</t>
  </si>
  <si>
    <t>120 Dane z majetku</t>
  </si>
  <si>
    <t>-121001 da? z pozemkov</t>
  </si>
  <si>
    <t>-121002 da? zo stavieb</t>
  </si>
  <si>
    <t>133 Dane za špecifické sl.</t>
  </si>
  <si>
    <t>-133001 da? za psa</t>
  </si>
  <si>
    <t>-133013 za komun. odpad</t>
  </si>
  <si>
    <t>Neda?ové príjmy</t>
  </si>
  <si>
    <t>212 Príjmy z vlastníctva</t>
  </si>
  <si>
    <t>-212002 z prenajatých poz.</t>
  </si>
  <si>
    <t>-212003 z prenajatých stav.</t>
  </si>
  <si>
    <t>220 Administrat. poplatky</t>
  </si>
  <si>
    <t>-221004 Správne poplatky</t>
  </si>
  <si>
    <t>222 Pokuty a penále</t>
  </si>
  <si>
    <t>-222003 Pokuty</t>
  </si>
  <si>
    <t>223 Za predaj výr. A služieb</t>
  </si>
  <si>
    <t>-223001 za predaj výr. a  sl.</t>
  </si>
  <si>
    <t>240 Úroky</t>
  </si>
  <si>
    <t>-243 úroky z ú?tov</t>
  </si>
  <si>
    <t>311 Granty</t>
  </si>
  <si>
    <t>312 Transfery</t>
  </si>
  <si>
    <t>-312001 príjmy zo ŠR</t>
  </si>
  <si>
    <t>-312012 prenesený výkon</t>
  </si>
  <si>
    <t>-322 006 z rozpo?tu VÚC</t>
  </si>
  <si>
    <t>Bežné príjmy celkom</t>
  </si>
  <si>
    <t>Príjmy z finan?ných oper.</t>
  </si>
  <si>
    <t>Rozpo?tové príjmy spolu</t>
  </si>
  <si>
    <t>Hospodárenie obce</t>
  </si>
  <si>
    <t>Prog.</t>
  </si>
  <si>
    <t>01116- Výdavky  VS</t>
  </si>
  <si>
    <t>610 Mzdy, platy</t>
  </si>
  <si>
    <t>- 611 Tarifný plat</t>
  </si>
  <si>
    <t>620 Poistné</t>
  </si>
  <si>
    <t>-621  Vš. zdrav. poistenie</t>
  </si>
  <si>
    <t>-623 ostatné pois?ovne</t>
  </si>
  <si>
    <t>-625001 nemocenské poist</t>
  </si>
  <si>
    <t>-625002 starobné poist</t>
  </si>
  <si>
    <t>-625003 úrazové poist.</t>
  </si>
  <si>
    <t>-625004  invalidné poist.</t>
  </si>
  <si>
    <t>-625005 poist. v nezamest</t>
  </si>
  <si>
    <t>-625007 poistenie do RF</t>
  </si>
  <si>
    <t>630 Tovary a služby</t>
  </si>
  <si>
    <t>-631001 cestovné</t>
  </si>
  <si>
    <t>-632001 energie</t>
  </si>
  <si>
    <t>-632002 vodné a sto?né</t>
  </si>
  <si>
    <t>-632003 poštovné</t>
  </si>
  <si>
    <t>-633002 výpo?t. technika</t>
  </si>
  <si>
    <t>-633006 všeobecný mat.</t>
  </si>
  <si>
    <t>-633009 knihy, ?asopisy</t>
  </si>
  <si>
    <t xml:space="preserve">-633015 palivá </t>
  </si>
  <si>
    <t>-633016 reprezenta?né</t>
  </si>
  <si>
    <t>635 Rutinná údržba</t>
  </si>
  <si>
    <t>-635002 výpo?tová tech.</t>
  </si>
  <si>
    <t>-635006 budov, objektov</t>
  </si>
  <si>
    <t>636 Nájomné za prenájom</t>
  </si>
  <si>
    <t>-636001 nájom za pozemok</t>
  </si>
  <si>
    <t>637 Služby</t>
  </si>
  <si>
    <t>-637001 školenia, kurzy</t>
  </si>
  <si>
    <t>-637004 revízie, kontroly</t>
  </si>
  <si>
    <t>-637005 špeciálne sl. audit</t>
  </si>
  <si>
    <t>-637014 stravovanie</t>
  </si>
  <si>
    <t>-637015 poistné budov</t>
  </si>
  <si>
    <t>-637016 prídel do SF</t>
  </si>
  <si>
    <t>-637023 kolky</t>
  </si>
  <si>
    <t>-637026 odmeny</t>
  </si>
  <si>
    <t>-637027 odmeny cudzí</t>
  </si>
  <si>
    <t>-637035 dane</t>
  </si>
  <si>
    <t>641 Rozpo?tovej org.</t>
  </si>
  <si>
    <t>-641006 spolo?ný OcÚ</t>
  </si>
  <si>
    <t>642 Transf. Nezisk. PO</t>
  </si>
  <si>
    <t>-642006 na ?len prísp.</t>
  </si>
  <si>
    <t>-642012 na odstupné</t>
  </si>
  <si>
    <t>0112 Fin a rozp oblas?</t>
  </si>
  <si>
    <t>-637012 poplatky  a odvody</t>
  </si>
  <si>
    <t>0170  Transak verej dlhu</t>
  </si>
  <si>
    <t>-651002 úroky</t>
  </si>
  <si>
    <t>0320 Ochr pred požiarmi</t>
  </si>
  <si>
    <t>-633006 materiál</t>
  </si>
  <si>
    <t>-633015 palivá</t>
  </si>
  <si>
    <t>-637007 cestovné</t>
  </si>
  <si>
    <t>- 637027 odmeny</t>
  </si>
  <si>
    <t>0451 Cestná doprava</t>
  </si>
  <si>
    <t>-635006 údržba</t>
  </si>
  <si>
    <t>0510 Nakladanie s odp</t>
  </si>
  <si>
    <t>-633004 nádoby</t>
  </si>
  <si>
    <t>-637004 vývoz odpadu</t>
  </si>
  <si>
    <t>-637012 uloženie odpadu</t>
  </si>
  <si>
    <t>-642001 združeniam</t>
  </si>
  <si>
    <t>-642006 ?lenské</t>
  </si>
  <si>
    <t>0640 Verejné osvetlenie</t>
  </si>
  <si>
    <t>0810 Športové služby</t>
  </si>
  <si>
    <t>08205 Knižnice</t>
  </si>
  <si>
    <t>-633009 knihy</t>
  </si>
  <si>
    <t>-637027 odmeny</t>
  </si>
  <si>
    <t>08209 Kultúrne služby</t>
  </si>
  <si>
    <t>-637002 kult a šport pod</t>
  </si>
  <si>
    <t>0830 Vysielacie služby</t>
  </si>
  <si>
    <t>-635006 údržba rozhlasu</t>
  </si>
  <si>
    <t>0840 Náboženské služby</t>
  </si>
  <si>
    <t>-637027 odmeny cudzím</t>
  </si>
  <si>
    <t>10202 Sociálne služby</t>
  </si>
  <si>
    <t>-637006 náhrady</t>
  </si>
  <si>
    <t>-641006 rozpo?tovej org.</t>
  </si>
  <si>
    <t>Bežné výdavky celkom</t>
  </si>
  <si>
    <t>-712002 rekonštrukcia KD</t>
  </si>
  <si>
    <t>-712002 rekonštrukcia ihr.</t>
  </si>
  <si>
    <t>Kapitálové výdavky celkom</t>
  </si>
  <si>
    <t>-821004 BÚ krátkodobé</t>
  </si>
  <si>
    <t xml:space="preserve">-821005 BÚ dlhodobé </t>
  </si>
  <si>
    <t>Finan?né operácie celkom</t>
  </si>
  <si>
    <t>Náklady celkom</t>
  </si>
  <si>
    <t xml:space="preserve">Rozpočet </t>
  </si>
  <si>
    <t>Finančné príjmy</t>
  </si>
  <si>
    <t>Finančné výdavky</t>
  </si>
  <si>
    <t>Viacúčelové ihrisko – moder.</t>
  </si>
  <si>
    <t>Daň z pozemkov</t>
  </si>
  <si>
    <t>Daň zo stavieb</t>
  </si>
  <si>
    <t>Daň za psa</t>
  </si>
  <si>
    <t>Z účtov fin.hospodárenia</t>
  </si>
  <si>
    <t>Reprezentačné</t>
  </si>
  <si>
    <t>Členské príspevky</t>
  </si>
  <si>
    <t>Obce - finančná oblasť</t>
  </si>
  <si>
    <t>Výdavky na kultúrnu činnosť</t>
  </si>
  <si>
    <t>Opatrovateľská služba</t>
  </si>
  <si>
    <t>Náhrady/Domov vďaky/</t>
  </si>
  <si>
    <t>Rozpočtovej organizácii-SocÚ</t>
  </si>
  <si>
    <t>10 2 0</t>
  </si>
  <si>
    <t>01 1 1</t>
  </si>
  <si>
    <t>Palivo</t>
  </si>
  <si>
    <t>Údržba, servis</t>
  </si>
  <si>
    <t>Materiál</t>
  </si>
  <si>
    <t>RF - rekonštrukcia a modern.</t>
  </si>
  <si>
    <t>Ostatné poplatky</t>
  </si>
  <si>
    <t>Z vratiek</t>
  </si>
  <si>
    <t>Telekomunikačné služby</t>
  </si>
  <si>
    <t>Prev. Stroje,technika,náradie</t>
  </si>
  <si>
    <t>Prac.odevy,obuv a pr.pom.</t>
  </si>
  <si>
    <t>Špeciálne služby</t>
  </si>
  <si>
    <t>Vodné, stočné</t>
  </si>
  <si>
    <t>Špeciálny materiál</t>
  </si>
  <si>
    <t>Rozpočet na roky 2019-2021</t>
  </si>
  <si>
    <t xml:space="preserve">Zo ŠR prenesený výkon </t>
  </si>
  <si>
    <t>Granty, dotácie</t>
  </si>
  <si>
    <t>Nájomné SW</t>
  </si>
  <si>
    <t>Budovy, objekt., ich časti</t>
  </si>
  <si>
    <t>Prevádzka str. a prístroj.  a zar.</t>
  </si>
  <si>
    <t>Prev., stroje, technika</t>
  </si>
  <si>
    <t>Servis, údržba, opr.  výd.</t>
  </si>
  <si>
    <t>Budov, obj a ich časti</t>
  </si>
  <si>
    <t>Konkurzy a súťaže</t>
  </si>
  <si>
    <t>Malá Čierna</t>
  </si>
  <si>
    <t>1 z 3</t>
  </si>
  <si>
    <t>2 z 3</t>
  </si>
  <si>
    <t>3 z 3</t>
  </si>
  <si>
    <t>Na zasadanie OÚ dňa 23. 11.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</si>
</sst>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indexed="55"/>
        <bgColor indexed="51"/>
      </patternFill>
    </fill>
    <fill>
      <patternFill patternType="solid">
        <fgColor indexed="17"/>
        <bgColor indexed="49"/>
      </patternFill>
    </fill>
    <fill>
      <patternFill patternType="solid">
        <fgColor indexed="49"/>
        <bgColor indexed="11"/>
      </patternFill>
    </fill>
    <fill>
      <patternFill patternType="solid">
        <fgColor indexed="22"/>
        <bgColor indexed="22"/>
      </patternFill>
    </fill>
    <fill>
      <patternFill patternType="solid">
        <fgColor indexed="11"/>
        <bgColor indexed="49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2" borderId="1" xfId="0" applyFont="1" applyFill="1" applyBorder="1"/>
    <xf numFmtId="0" fontId="1" fillId="2" borderId="1" xfId="1" applyFill="1" applyBorder="1"/>
    <xf numFmtId="0" fontId="1" fillId="2" borderId="1" xfId="1" applyFont="1" applyFill="1" applyBorder="1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1" fillId="0" borderId="1" xfId="1" applyFont="1" applyBorder="1"/>
    <xf numFmtId="0" fontId="1" fillId="3" borderId="1" xfId="1" applyFont="1" applyFill="1" applyBorder="1"/>
    <xf numFmtId="0" fontId="0" fillId="4" borderId="1" xfId="0" applyFill="1" applyBorder="1"/>
    <xf numFmtId="0" fontId="3" fillId="4" borderId="1" xfId="1" applyFont="1" applyFill="1" applyBorder="1"/>
    <xf numFmtId="0" fontId="0" fillId="5" borderId="1" xfId="0" applyFill="1" applyBorder="1"/>
    <xf numFmtId="0" fontId="2" fillId="5" borderId="1" xfId="1" applyFont="1" applyFill="1" applyBorder="1"/>
    <xf numFmtId="0" fontId="0" fillId="0" borderId="0" xfId="0" applyBorder="1"/>
    <xf numFmtId="4" fontId="1" fillId="0" borderId="0" xfId="1" applyNumberFormat="1"/>
    <xf numFmtId="0" fontId="1" fillId="4" borderId="1" xfId="1" applyFill="1" applyBorder="1"/>
    <xf numFmtId="0" fontId="0" fillId="3" borderId="1" xfId="0" applyFill="1" applyBorder="1"/>
    <xf numFmtId="0" fontId="2" fillId="3" borderId="1" xfId="1" applyFont="1" applyFill="1" applyBorder="1"/>
    <xf numFmtId="0" fontId="2" fillId="0" borderId="1" xfId="1" applyFont="1" applyBorder="1"/>
    <xf numFmtId="0" fontId="1" fillId="0" borderId="1" xfId="1" applyFont="1" applyBorder="1" applyAlignment="1">
      <alignment vertical="top" wrapText="1"/>
    </xf>
    <xf numFmtId="0" fontId="3" fillId="2" borderId="1" xfId="1" applyFont="1" applyFill="1" applyBorder="1"/>
    <xf numFmtId="0" fontId="5" fillId="3" borderId="1" xfId="1" applyFont="1" applyFill="1" applyBorder="1"/>
    <xf numFmtId="0" fontId="0" fillId="6" borderId="1" xfId="0" applyFill="1" applyBorder="1"/>
    <xf numFmtId="0" fontId="2" fillId="6" borderId="1" xfId="1" applyFont="1" applyFill="1" applyBorder="1"/>
    <xf numFmtId="0" fontId="2" fillId="0" borderId="0" xfId="1" applyFont="1" applyAlignment="1">
      <alignment horizontal="center"/>
    </xf>
    <xf numFmtId="0" fontId="6" fillId="0" borderId="0" xfId="1" applyFont="1"/>
    <xf numFmtId="0" fontId="1" fillId="3" borderId="2" xfId="1" applyFont="1" applyFill="1" applyBorder="1"/>
    <xf numFmtId="0" fontId="1" fillId="3" borderId="2" xfId="1" applyFill="1" applyBorder="1" applyAlignment="1">
      <alignment horizontal="center"/>
    </xf>
    <xf numFmtId="0" fontId="1" fillId="3" borderId="0" xfId="1" applyFill="1"/>
    <xf numFmtId="0" fontId="1" fillId="0" borderId="3" xfId="1" applyBorder="1"/>
    <xf numFmtId="0" fontId="1" fillId="0" borderId="4" xfId="1" applyBorder="1"/>
    <xf numFmtId="0" fontId="1" fillId="3" borderId="2" xfId="1" applyFont="1" applyFill="1" applyBorder="1" applyAlignment="1"/>
    <xf numFmtId="0" fontId="2" fillId="0" borderId="2" xfId="1" applyFont="1" applyBorder="1" applyAlignment="1">
      <alignment horizontal="left"/>
    </xf>
    <xf numFmtId="0" fontId="3" fillId="3" borderId="2" xfId="1" applyFont="1" applyFill="1" applyBorder="1" applyAlignment="1">
      <alignment horizontal="left"/>
    </xf>
    <xf numFmtId="0" fontId="1" fillId="3" borderId="2" xfId="1" applyFill="1" applyBorder="1" applyAlignment="1">
      <alignment horizontal="right"/>
    </xf>
    <xf numFmtId="0" fontId="2" fillId="3" borderId="2" xfId="1" applyFont="1" applyFill="1" applyBorder="1" applyAlignment="1">
      <alignment horizontal="left"/>
    </xf>
    <xf numFmtId="0" fontId="1" fillId="0" borderId="2" xfId="1" applyBorder="1" applyAlignment="1">
      <alignment horizontal="left"/>
    </xf>
    <xf numFmtId="0" fontId="1" fillId="3" borderId="2" xfId="1" applyFont="1" applyFill="1" applyBorder="1" applyAlignment="1">
      <alignment horizontal="left"/>
    </xf>
    <xf numFmtId="0" fontId="2" fillId="0" borderId="4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4" xfId="1" applyFont="1" applyBorder="1" applyAlignment="1">
      <alignment horizontal="left"/>
    </xf>
    <xf numFmtId="0" fontId="5" fillId="3" borderId="2" xfId="1" applyFont="1" applyFill="1" applyBorder="1" applyAlignment="1">
      <alignment horizontal="left"/>
    </xf>
    <xf numFmtId="4" fontId="1" fillId="3" borderId="2" xfId="1" applyNumberFormat="1" applyFont="1" applyFill="1" applyBorder="1" applyAlignment="1">
      <alignment horizontal="left"/>
    </xf>
    <xf numFmtId="0" fontId="1" fillId="0" borderId="1" xfId="1" applyBorder="1" applyAlignment="1">
      <alignment horizontal="right"/>
    </xf>
    <xf numFmtId="4" fontId="2" fillId="3" borderId="2" xfId="1" applyNumberFormat="1" applyFont="1" applyFill="1" applyBorder="1" applyAlignment="1">
      <alignment horizontal="left"/>
    </xf>
    <xf numFmtId="0" fontId="1" fillId="3" borderId="1" xfId="1" applyNumberFormat="1" applyFill="1" applyBorder="1" applyAlignment="1">
      <alignment horizontal="right"/>
    </xf>
    <xf numFmtId="4" fontId="1" fillId="3" borderId="1" xfId="1" applyNumberFormat="1" applyFill="1" applyBorder="1" applyAlignment="1">
      <alignment horizontal="right"/>
    </xf>
    <xf numFmtId="0" fontId="1" fillId="3" borderId="2" xfId="1" applyNumberFormat="1" applyFill="1" applyBorder="1" applyAlignment="1">
      <alignment horizontal="right"/>
    </xf>
    <xf numFmtId="4" fontId="1" fillId="0" borderId="2" xfId="1" applyNumberFormat="1" applyFont="1" applyBorder="1"/>
    <xf numFmtId="4" fontId="1" fillId="0" borderId="2" xfId="1" applyNumberFormat="1" applyBorder="1" applyAlignment="1">
      <alignment horizontal="right"/>
    </xf>
    <xf numFmtId="0" fontId="1" fillId="2" borderId="2" xfId="1" applyFont="1" applyFill="1" applyBorder="1"/>
    <xf numFmtId="0" fontId="1" fillId="2" borderId="2" xfId="1" applyFill="1" applyBorder="1" applyAlignment="1">
      <alignment horizontal="right"/>
    </xf>
    <xf numFmtId="0" fontId="1" fillId="7" borderId="2" xfId="1" applyFont="1" applyFill="1" applyBorder="1"/>
    <xf numFmtId="0" fontId="1" fillId="7" borderId="2" xfId="1" applyFill="1" applyBorder="1" applyAlignment="1">
      <alignment horizontal="right"/>
    </xf>
    <xf numFmtId="0" fontId="1" fillId="0" borderId="0" xfId="1" applyFill="1" applyBorder="1"/>
    <xf numFmtId="0" fontId="1" fillId="8" borderId="1" xfId="1" applyFont="1" applyFill="1" applyBorder="1"/>
    <xf numFmtId="0" fontId="1" fillId="0" borderId="1" xfId="1" applyBorder="1"/>
    <xf numFmtId="0" fontId="7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center"/>
    </xf>
    <xf numFmtId="0" fontId="3" fillId="0" borderId="1" xfId="1" applyNumberFormat="1" applyFont="1" applyBorder="1" applyAlignment="1"/>
    <xf numFmtId="0" fontId="8" fillId="0" borderId="1" xfId="1" applyFont="1" applyBorder="1" applyAlignment="1">
      <alignment horizontal="left"/>
    </xf>
    <xf numFmtId="164" fontId="1" fillId="0" borderId="1" xfId="1" applyNumberFormat="1" applyBorder="1"/>
    <xf numFmtId="0" fontId="2" fillId="0" borderId="1" xfId="1" applyFont="1" applyBorder="1" applyAlignment="1">
      <alignment horizontal="left"/>
    </xf>
    <xf numFmtId="0" fontId="1" fillId="0" borderId="1" xfId="1" applyFont="1" applyBorder="1" applyAlignment="1">
      <alignment horizontal="left"/>
    </xf>
    <xf numFmtId="0" fontId="3" fillId="0" borderId="1" xfId="1" applyNumberFormat="1" applyFont="1" applyBorder="1"/>
    <xf numFmtId="0" fontId="2" fillId="2" borderId="1" xfId="1" applyFont="1" applyFill="1" applyBorder="1"/>
    <xf numFmtId="0" fontId="1" fillId="0" borderId="0" xfId="1" applyFill="1"/>
    <xf numFmtId="0" fontId="1" fillId="3" borderId="1" xfId="1" applyFill="1" applyBorder="1"/>
    <xf numFmtId="0" fontId="5" fillId="0" borderId="1" xfId="1" applyFont="1" applyBorder="1"/>
    <xf numFmtId="0" fontId="2" fillId="9" borderId="5" xfId="1" applyFont="1" applyFill="1" applyBorder="1"/>
    <xf numFmtId="0" fontId="3" fillId="9" borderId="1" xfId="1" applyFont="1" applyFill="1" applyBorder="1"/>
    <xf numFmtId="0" fontId="1" fillId="3" borderId="1" xfId="1" applyNumberFormat="1" applyFill="1" applyBorder="1" applyAlignment="1">
      <alignment horizontal="center"/>
    </xf>
    <xf numFmtId="0" fontId="0" fillId="10" borderId="1" xfId="0" applyFill="1" applyBorder="1"/>
    <xf numFmtId="0" fontId="3" fillId="11" borderId="1" xfId="1" applyFont="1" applyFill="1" applyBorder="1"/>
    <xf numFmtId="0" fontId="1" fillId="4" borderId="1" xfId="1" applyNumberFormat="1" applyFill="1" applyBorder="1" applyAlignment="1">
      <alignment horizontal="center"/>
    </xf>
    <xf numFmtId="0" fontId="1" fillId="5" borderId="1" xfId="1" applyNumberFormat="1" applyFill="1" applyBorder="1" applyAlignment="1">
      <alignment horizontal="center"/>
    </xf>
    <xf numFmtId="0" fontId="2" fillId="3" borderId="1" xfId="1" applyNumberFormat="1" applyFont="1" applyFill="1" applyBorder="1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0" fontId="2" fillId="12" borderId="1" xfId="1" applyNumberFormat="1" applyFont="1" applyFill="1" applyBorder="1" applyAlignment="1">
      <alignment horizontal="center"/>
    </xf>
    <xf numFmtId="0" fontId="2" fillId="11" borderId="1" xfId="1" applyNumberFormat="1" applyFont="1" applyFill="1" applyBorder="1" applyAlignment="1">
      <alignment horizontal="center"/>
    </xf>
    <xf numFmtId="0" fontId="1" fillId="11" borderId="1" xfId="1" applyNumberFormat="1" applyFill="1" applyBorder="1" applyAlignment="1">
      <alignment horizontal="center"/>
    </xf>
    <xf numFmtId="0" fontId="1" fillId="2" borderId="1" xfId="1" applyNumberFormat="1" applyFill="1" applyBorder="1" applyAlignment="1">
      <alignment horizontal="center"/>
    </xf>
    <xf numFmtId="0" fontId="1" fillId="6" borderId="1" xfId="1" applyNumberFormat="1" applyFill="1" applyBorder="1" applyAlignment="1">
      <alignment horizontal="center"/>
    </xf>
    <xf numFmtId="0" fontId="0" fillId="13" borderId="1" xfId="0" applyFill="1" applyBorder="1"/>
    <xf numFmtId="0" fontId="1" fillId="13" borderId="1" xfId="1" applyFont="1" applyFill="1" applyBorder="1"/>
    <xf numFmtId="0" fontId="1" fillId="14" borderId="1" xfId="1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10" borderId="1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2" fillId="4" borderId="1" xfId="1" applyNumberFormat="1" applyFont="1" applyFill="1" applyBorder="1" applyAlignment="1">
      <alignment horizontal="center"/>
    </xf>
    <xf numFmtId="0" fontId="2" fillId="5" borderId="1" xfId="1" applyNumberFormat="1" applyFont="1" applyFill="1" applyBorder="1" applyAlignment="1">
      <alignment horizontal="center"/>
    </xf>
    <xf numFmtId="0" fontId="0" fillId="15" borderId="1" xfId="0" applyFill="1" applyBorder="1" applyAlignment="1">
      <alignment horizontal="right"/>
    </xf>
    <xf numFmtId="0" fontId="0" fillId="15" borderId="1" xfId="0" applyFill="1" applyBorder="1"/>
    <xf numFmtId="0" fontId="2" fillId="15" borderId="1" xfId="1" applyFont="1" applyFill="1" applyBorder="1"/>
    <xf numFmtId="0" fontId="2" fillId="15" borderId="1" xfId="1" applyFont="1" applyFill="1" applyBorder="1" applyAlignment="1">
      <alignment vertical="top" wrapText="1"/>
    </xf>
    <xf numFmtId="0" fontId="9" fillId="15" borderId="0" xfId="0" applyFont="1" applyFill="1"/>
    <xf numFmtId="14" fontId="0" fillId="0" borderId="0" xfId="0" applyNumberFormat="1"/>
  </cellXfs>
  <cellStyles count="2">
    <cellStyle name="Excel Built-in Normal" xfId="1"/>
    <cellStyle name="Normáln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3DEB3D"/>
      <rgbColor rgb="000000FF"/>
      <rgbColor rgb="00FFFF00"/>
      <rgbColor rgb="00FF00FF"/>
      <rgbColor rgb="0000FFFF"/>
      <rgbColor rgb="00800000"/>
      <rgbColor rgb="0000AE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66"/>
      <rgbColor rgb="00A6CAF0"/>
      <rgbColor rgb="00DD9CB3"/>
      <rgbColor rgb="00B38FEE"/>
      <rgbColor rgb="00FFCC99"/>
      <rgbColor rgb="002A6FF9"/>
      <rgbColor rgb="0033CC66"/>
      <rgbColor rgb="00488436"/>
      <rgbColor rgb="00958C41"/>
      <rgbColor rgb="008E5E42"/>
      <rgbColor rgb="00A0627A"/>
      <rgbColor rgb="00624FAC"/>
      <rgbColor rgb="0094BD5E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zoomScale="90" workbookViewId="0">
      <selection activeCell="D1" sqref="D1"/>
    </sheetView>
  </sheetViews>
  <sheetFormatPr defaultColWidth="8.7109375" defaultRowHeight="15" x14ac:dyDescent="0.25"/>
  <cols>
    <col min="1" max="1" width="4.85546875" customWidth="1"/>
    <col min="2" max="2" width="5.85546875" customWidth="1"/>
    <col min="3" max="3" width="7.85546875" customWidth="1"/>
    <col min="4" max="4" width="8.85546875" customWidth="1"/>
    <col min="5" max="5" width="26.7109375" style="1" customWidth="1"/>
    <col min="6" max="6" width="10.5703125" style="1" customWidth="1"/>
    <col min="7" max="7" width="12.42578125" style="1" customWidth="1"/>
    <col min="8" max="8" width="10.7109375" style="1" customWidth="1"/>
    <col min="9" max="9" width="8.85546875" style="1" customWidth="1"/>
    <col min="10" max="10" width="10.7109375" customWidth="1"/>
    <col min="11" max="11" width="20" style="1" customWidth="1"/>
    <col min="12" max="14" width="9.85546875" style="1" bestFit="1" customWidth="1"/>
    <col min="15" max="16384" width="8.7109375" style="1"/>
  </cols>
  <sheetData>
    <row r="1" spans="1:8" x14ac:dyDescent="0.25">
      <c r="D1" s="99"/>
      <c r="E1" s="2" t="s">
        <v>229</v>
      </c>
      <c r="G1" s="2" t="s">
        <v>239</v>
      </c>
    </row>
    <row r="2" spans="1:8" x14ac:dyDescent="0.25">
      <c r="E2" s="3" t="s">
        <v>0</v>
      </c>
    </row>
    <row r="3" spans="1:8" x14ac:dyDescent="0.25">
      <c r="A3" s="4" t="s">
        <v>1</v>
      </c>
      <c r="B3" s="4" t="s">
        <v>2</v>
      </c>
      <c r="C3" s="4" t="s">
        <v>3</v>
      </c>
      <c r="D3" s="4" t="s">
        <v>4</v>
      </c>
      <c r="E3" s="5"/>
      <c r="F3" s="6" t="s">
        <v>200</v>
      </c>
      <c r="G3" s="6" t="s">
        <v>200</v>
      </c>
      <c r="H3" s="6" t="s">
        <v>200</v>
      </c>
    </row>
    <row r="4" spans="1:8" x14ac:dyDescent="0.25">
      <c r="A4" s="7"/>
      <c r="B4" s="7"/>
      <c r="C4" s="7"/>
      <c r="D4" s="7"/>
      <c r="E4" s="5"/>
      <c r="F4" s="6">
        <v>2019</v>
      </c>
      <c r="G4" s="6">
        <v>2020</v>
      </c>
      <c r="H4" s="6">
        <v>2021</v>
      </c>
    </row>
    <row r="5" spans="1:8" x14ac:dyDescent="0.25">
      <c r="A5" s="89">
        <v>41</v>
      </c>
      <c r="B5" s="89"/>
      <c r="C5" s="89"/>
      <c r="D5" s="8">
        <v>111003</v>
      </c>
      <c r="E5" s="9" t="s">
        <v>5</v>
      </c>
      <c r="F5" s="80">
        <v>80200</v>
      </c>
      <c r="G5" s="80">
        <v>81500</v>
      </c>
      <c r="H5" s="80">
        <v>81500</v>
      </c>
    </row>
    <row r="6" spans="1:8" x14ac:dyDescent="0.25">
      <c r="A6" s="89">
        <v>41</v>
      </c>
      <c r="B6" s="89"/>
      <c r="C6" s="89"/>
      <c r="D6" s="8">
        <v>121001</v>
      </c>
      <c r="E6" s="9" t="s">
        <v>204</v>
      </c>
      <c r="F6" s="80">
        <v>3500</v>
      </c>
      <c r="G6" s="80">
        <v>3500</v>
      </c>
      <c r="H6" s="80">
        <v>3500</v>
      </c>
    </row>
    <row r="7" spans="1:8" x14ac:dyDescent="0.25">
      <c r="A7" s="89">
        <v>41</v>
      </c>
      <c r="B7" s="89"/>
      <c r="C7" s="89"/>
      <c r="D7" s="8">
        <v>121002</v>
      </c>
      <c r="E7" s="8" t="s">
        <v>205</v>
      </c>
      <c r="F7" s="80">
        <v>5000</v>
      </c>
      <c r="G7" s="80">
        <v>5000</v>
      </c>
      <c r="H7" s="80">
        <v>5000</v>
      </c>
    </row>
    <row r="8" spans="1:8" x14ac:dyDescent="0.25">
      <c r="A8" s="89">
        <v>41</v>
      </c>
      <c r="B8" s="89"/>
      <c r="C8" s="89"/>
      <c r="D8" s="8">
        <v>133001</v>
      </c>
      <c r="E8" s="9" t="s">
        <v>206</v>
      </c>
      <c r="F8" s="80">
        <v>700</v>
      </c>
      <c r="G8" s="80">
        <v>700</v>
      </c>
      <c r="H8" s="80">
        <v>700</v>
      </c>
    </row>
    <row r="9" spans="1:8" x14ac:dyDescent="0.25">
      <c r="A9" s="89">
        <v>41</v>
      </c>
      <c r="B9" s="89"/>
      <c r="C9" s="89"/>
      <c r="D9" s="8">
        <v>133013</v>
      </c>
      <c r="E9" s="9" t="s">
        <v>6</v>
      </c>
      <c r="F9" s="80">
        <v>6800</v>
      </c>
      <c r="G9" s="80">
        <v>6800</v>
      </c>
      <c r="H9" s="80">
        <v>6800</v>
      </c>
    </row>
    <row r="10" spans="1:8" x14ac:dyDescent="0.25">
      <c r="A10" s="89">
        <v>41</v>
      </c>
      <c r="B10" s="89"/>
      <c r="C10" s="89"/>
      <c r="D10" s="8">
        <v>212002</v>
      </c>
      <c r="E10" s="9" t="s">
        <v>7</v>
      </c>
      <c r="F10" s="80">
        <v>0</v>
      </c>
      <c r="G10" s="80">
        <v>0</v>
      </c>
      <c r="H10" s="80">
        <v>0</v>
      </c>
    </row>
    <row r="11" spans="1:8" x14ac:dyDescent="0.25">
      <c r="A11" s="89">
        <v>41</v>
      </c>
      <c r="B11" s="89"/>
      <c r="C11" s="89"/>
      <c r="D11" s="8">
        <v>212003</v>
      </c>
      <c r="E11" s="10" t="s">
        <v>8</v>
      </c>
      <c r="F11" s="80">
        <v>2500</v>
      </c>
      <c r="G11" s="80">
        <v>2500</v>
      </c>
      <c r="H11" s="80">
        <v>2500</v>
      </c>
    </row>
    <row r="12" spans="1:8" x14ac:dyDescent="0.25">
      <c r="A12" s="89">
        <v>41</v>
      </c>
      <c r="B12" s="89"/>
      <c r="C12" s="89"/>
      <c r="D12" s="8">
        <v>221004</v>
      </c>
      <c r="E12" s="10" t="s">
        <v>221</v>
      </c>
      <c r="F12" s="80">
        <v>1200</v>
      </c>
      <c r="G12" s="80">
        <v>1200</v>
      </c>
      <c r="H12" s="80">
        <v>1200</v>
      </c>
    </row>
    <row r="13" spans="1:8" x14ac:dyDescent="0.25">
      <c r="A13" s="89">
        <v>41</v>
      </c>
      <c r="B13" s="89"/>
      <c r="C13" s="89"/>
      <c r="D13" s="8">
        <v>222003</v>
      </c>
      <c r="E13" s="9" t="s">
        <v>9</v>
      </c>
      <c r="F13" s="80">
        <v>100</v>
      </c>
      <c r="G13" s="80">
        <v>100</v>
      </c>
      <c r="H13" s="80">
        <v>100</v>
      </c>
    </row>
    <row r="14" spans="1:8" x14ac:dyDescent="0.25">
      <c r="A14" s="89">
        <v>41</v>
      </c>
      <c r="B14" s="89"/>
      <c r="C14" s="89"/>
      <c r="D14" s="8">
        <v>223001</v>
      </c>
      <c r="E14" s="9" t="s">
        <v>10</v>
      </c>
      <c r="F14" s="80">
        <v>100</v>
      </c>
      <c r="G14" s="80">
        <v>100</v>
      </c>
      <c r="H14" s="80">
        <v>100</v>
      </c>
    </row>
    <row r="15" spans="1:8" x14ac:dyDescent="0.25">
      <c r="A15" s="89">
        <v>41</v>
      </c>
      <c r="B15" s="89"/>
      <c r="C15" s="89"/>
      <c r="D15" s="8">
        <v>243000</v>
      </c>
      <c r="E15" s="9" t="s">
        <v>207</v>
      </c>
      <c r="F15" s="80">
        <v>0</v>
      </c>
      <c r="G15" s="80">
        <v>0</v>
      </c>
      <c r="H15" s="80">
        <v>0</v>
      </c>
    </row>
    <row r="16" spans="1:8" x14ac:dyDescent="0.25">
      <c r="A16" s="89">
        <v>41</v>
      </c>
      <c r="B16" s="89"/>
      <c r="C16" s="89"/>
      <c r="D16" s="8">
        <v>292017</v>
      </c>
      <c r="E16" s="9" t="s">
        <v>222</v>
      </c>
      <c r="F16" s="80">
        <v>300</v>
      </c>
      <c r="G16" s="80">
        <v>300</v>
      </c>
      <c r="H16" s="80">
        <v>300</v>
      </c>
    </row>
    <row r="17" spans="1:11" x14ac:dyDescent="0.25">
      <c r="A17" s="89">
        <v>41</v>
      </c>
      <c r="B17" s="89"/>
      <c r="C17" s="89"/>
      <c r="D17" s="8">
        <v>311000</v>
      </c>
      <c r="E17" s="9" t="s">
        <v>231</v>
      </c>
      <c r="F17" s="80">
        <v>3300</v>
      </c>
      <c r="G17" s="80">
        <v>3300</v>
      </c>
      <c r="H17" s="80">
        <v>3300</v>
      </c>
    </row>
    <row r="18" spans="1:11" x14ac:dyDescent="0.25">
      <c r="A18" s="89">
        <v>111</v>
      </c>
      <c r="B18" s="89"/>
      <c r="C18" s="89"/>
      <c r="D18" s="8">
        <v>312001</v>
      </c>
      <c r="E18" s="9" t="s">
        <v>230</v>
      </c>
      <c r="F18" s="80">
        <v>3000</v>
      </c>
      <c r="G18" s="80">
        <v>3000</v>
      </c>
      <c r="H18" s="80">
        <v>3000</v>
      </c>
    </row>
    <row r="19" spans="1:11" x14ac:dyDescent="0.25">
      <c r="A19" s="11"/>
      <c r="B19" s="11"/>
      <c r="C19" s="11"/>
      <c r="D19" s="11"/>
      <c r="E19" s="12" t="s">
        <v>11</v>
      </c>
      <c r="F19" s="93">
        <f>SUM(F5:F18)</f>
        <v>106700</v>
      </c>
      <c r="G19" s="93">
        <f>SUM(G5:G18)</f>
        <v>108000</v>
      </c>
      <c r="H19" s="93">
        <f>SUM(H5:H18)</f>
        <v>108000</v>
      </c>
      <c r="K19" s="16"/>
    </row>
    <row r="20" spans="1:11" x14ac:dyDescent="0.25">
      <c r="A20" s="11"/>
      <c r="B20" s="11"/>
      <c r="C20" s="11"/>
      <c r="D20" s="11"/>
      <c r="E20" s="12" t="s">
        <v>12</v>
      </c>
      <c r="F20" s="93">
        <v>0</v>
      </c>
      <c r="G20" s="93">
        <v>0</v>
      </c>
      <c r="H20" s="93">
        <v>0</v>
      </c>
    </row>
    <row r="21" spans="1:11" x14ac:dyDescent="0.25">
      <c r="A21" s="11"/>
      <c r="B21" s="11"/>
      <c r="C21" s="11"/>
      <c r="D21" s="11"/>
      <c r="E21" s="12" t="s">
        <v>201</v>
      </c>
      <c r="F21" s="93">
        <v>0</v>
      </c>
      <c r="G21" s="93">
        <v>0</v>
      </c>
      <c r="H21" s="93">
        <v>0</v>
      </c>
    </row>
    <row r="22" spans="1:11" x14ac:dyDescent="0.25">
      <c r="A22" s="13"/>
      <c r="B22" s="13"/>
      <c r="C22" s="13"/>
      <c r="D22" s="13"/>
      <c r="E22" s="14" t="s">
        <v>13</v>
      </c>
      <c r="F22" s="94">
        <f>F19</f>
        <v>106700</v>
      </c>
      <c r="G22" s="94">
        <f>SUM(G19,G20,G21)</f>
        <v>108000</v>
      </c>
      <c r="H22" s="94">
        <f>SUM(H19,H20,H21)</f>
        <v>108000</v>
      </c>
      <c r="K22" s="16"/>
    </row>
    <row r="23" spans="1:11" x14ac:dyDescent="0.25">
      <c r="A23" s="15"/>
      <c r="B23" s="15"/>
      <c r="C23" s="15"/>
      <c r="D23" s="15"/>
      <c r="E23" s="3" t="s">
        <v>14</v>
      </c>
    </row>
    <row r="24" spans="1:11" x14ac:dyDescent="0.25">
      <c r="A24" s="11" t="s">
        <v>1</v>
      </c>
      <c r="B24" s="11" t="s">
        <v>2</v>
      </c>
      <c r="C24" s="11" t="s">
        <v>3</v>
      </c>
      <c r="D24" s="11" t="s">
        <v>4</v>
      </c>
      <c r="E24" s="17"/>
      <c r="F24" s="6" t="s">
        <v>200</v>
      </c>
      <c r="G24" s="6" t="s">
        <v>200</v>
      </c>
      <c r="H24" s="6" t="s">
        <v>200</v>
      </c>
    </row>
    <row r="25" spans="1:11" x14ac:dyDescent="0.25">
      <c r="A25" s="11"/>
      <c r="B25" s="11"/>
      <c r="C25" s="11"/>
      <c r="D25" s="11"/>
      <c r="E25" s="17"/>
      <c r="F25" s="6">
        <v>2019</v>
      </c>
      <c r="G25" s="6">
        <v>2020</v>
      </c>
      <c r="H25" s="6">
        <v>2021</v>
      </c>
    </row>
    <row r="26" spans="1:11" x14ac:dyDescent="0.25">
      <c r="A26" s="18"/>
      <c r="B26" s="18"/>
      <c r="C26" s="18"/>
      <c r="D26" s="18"/>
      <c r="E26" s="19" t="s">
        <v>15</v>
      </c>
      <c r="F26" s="79">
        <f>F27+F28+F29+F30+F31+F32+F33+F34+F35+F36+F37+F38+F39+F40+F41+F42+F43+F44+F45+F46+F47+F48+F49+F50+F51+F52+F53+F54+F55+F56+F57+F58+F59+F60+F61+F62+F63+F64</f>
        <v>75980</v>
      </c>
      <c r="G26" s="79">
        <f t="shared" ref="G26:H26" si="0">G27+G28+G29+G30+G31+G32+G33+G34+G35+G36+G37+G38+G39+G40+G41+G42+G43+G44+G45+G46+G47+G48+G49+G50+G51+G52+G53+G54+G55+G56+G57+G58+G59+G60+G61+G62+G63+G64</f>
        <v>76480</v>
      </c>
      <c r="H26" s="79">
        <f t="shared" si="0"/>
        <v>76480</v>
      </c>
    </row>
    <row r="27" spans="1:11" x14ac:dyDescent="0.25">
      <c r="A27" s="89">
        <v>41</v>
      </c>
      <c r="B27" s="89" t="s">
        <v>16</v>
      </c>
      <c r="C27" s="89" t="s">
        <v>216</v>
      </c>
      <c r="D27" s="8">
        <v>611000</v>
      </c>
      <c r="E27" s="9" t="s">
        <v>17</v>
      </c>
      <c r="F27" s="74">
        <v>38000</v>
      </c>
      <c r="G27" s="74">
        <v>38250</v>
      </c>
      <c r="H27" s="74">
        <v>38250</v>
      </c>
    </row>
    <row r="28" spans="1:11" x14ac:dyDescent="0.25">
      <c r="A28" s="89">
        <v>41</v>
      </c>
      <c r="B28" s="90" t="s">
        <v>16</v>
      </c>
      <c r="C28" s="89" t="s">
        <v>216</v>
      </c>
      <c r="D28" s="8">
        <v>621000</v>
      </c>
      <c r="E28" s="9" t="s">
        <v>18</v>
      </c>
      <c r="F28" s="74">
        <v>3000</v>
      </c>
      <c r="G28" s="74">
        <v>3000</v>
      </c>
      <c r="H28" s="74">
        <v>3000</v>
      </c>
    </row>
    <row r="29" spans="1:11" x14ac:dyDescent="0.25">
      <c r="A29" s="89">
        <v>41</v>
      </c>
      <c r="B29" s="89" t="s">
        <v>16</v>
      </c>
      <c r="C29" s="89" t="s">
        <v>216</v>
      </c>
      <c r="D29" s="8">
        <v>625001</v>
      </c>
      <c r="E29" s="9" t="s">
        <v>19</v>
      </c>
      <c r="F29" s="74">
        <v>550</v>
      </c>
      <c r="G29" s="74">
        <v>550</v>
      </c>
      <c r="H29" s="74">
        <v>550</v>
      </c>
    </row>
    <row r="30" spans="1:11" x14ac:dyDescent="0.25">
      <c r="A30" s="89">
        <v>41</v>
      </c>
      <c r="B30" s="89" t="s">
        <v>16</v>
      </c>
      <c r="C30" s="89" t="s">
        <v>216</v>
      </c>
      <c r="D30" s="8">
        <v>625002</v>
      </c>
      <c r="E30" s="9" t="s">
        <v>20</v>
      </c>
      <c r="F30" s="74">
        <v>5500</v>
      </c>
      <c r="G30" s="74">
        <v>5500</v>
      </c>
      <c r="H30" s="74">
        <v>5500</v>
      </c>
    </row>
    <row r="31" spans="1:11" x14ac:dyDescent="0.25">
      <c r="A31" s="89">
        <v>41</v>
      </c>
      <c r="B31" s="89" t="s">
        <v>16</v>
      </c>
      <c r="C31" s="89" t="s">
        <v>216</v>
      </c>
      <c r="D31" s="8">
        <v>625003</v>
      </c>
      <c r="E31" s="9" t="s">
        <v>21</v>
      </c>
      <c r="F31" s="74">
        <v>300</v>
      </c>
      <c r="G31" s="74">
        <v>300</v>
      </c>
      <c r="H31" s="74">
        <v>300</v>
      </c>
    </row>
    <row r="32" spans="1:11" x14ac:dyDescent="0.25">
      <c r="A32" s="89">
        <v>41</v>
      </c>
      <c r="B32" s="89" t="s">
        <v>16</v>
      </c>
      <c r="C32" s="89" t="s">
        <v>216</v>
      </c>
      <c r="D32" s="8">
        <v>625004</v>
      </c>
      <c r="E32" s="9" t="s">
        <v>22</v>
      </c>
      <c r="F32" s="74">
        <v>1200</v>
      </c>
      <c r="G32" s="74">
        <v>1200</v>
      </c>
      <c r="H32" s="74">
        <v>1200</v>
      </c>
    </row>
    <row r="33" spans="1:15" x14ac:dyDescent="0.25">
      <c r="A33" s="89">
        <v>41</v>
      </c>
      <c r="B33" s="89" t="s">
        <v>16</v>
      </c>
      <c r="C33" s="89" t="s">
        <v>216</v>
      </c>
      <c r="D33" s="8">
        <v>625005</v>
      </c>
      <c r="E33" s="9" t="s">
        <v>23</v>
      </c>
      <c r="F33" s="74">
        <v>400</v>
      </c>
      <c r="G33" s="74">
        <v>400</v>
      </c>
      <c r="H33" s="74">
        <v>400</v>
      </c>
    </row>
    <row r="34" spans="1:15" x14ac:dyDescent="0.25">
      <c r="A34" s="89">
        <v>41</v>
      </c>
      <c r="B34" s="89" t="s">
        <v>16</v>
      </c>
      <c r="C34" s="89" t="s">
        <v>216</v>
      </c>
      <c r="D34" s="8">
        <v>625007</v>
      </c>
      <c r="E34" s="9" t="s">
        <v>24</v>
      </c>
      <c r="F34" s="74">
        <v>2200</v>
      </c>
      <c r="G34" s="74">
        <v>2200</v>
      </c>
      <c r="H34" s="74">
        <v>2200</v>
      </c>
    </row>
    <row r="35" spans="1:15" x14ac:dyDescent="0.25">
      <c r="A35" s="89">
        <v>41</v>
      </c>
      <c r="B35" s="89" t="s">
        <v>16</v>
      </c>
      <c r="C35" s="89" t="s">
        <v>216</v>
      </c>
      <c r="D35" s="8">
        <v>631001</v>
      </c>
      <c r="E35" s="9" t="s">
        <v>25</v>
      </c>
      <c r="F35" s="74">
        <v>1100</v>
      </c>
      <c r="G35" s="74">
        <v>1100</v>
      </c>
      <c r="H35" s="74">
        <v>1100</v>
      </c>
    </row>
    <row r="36" spans="1:15" x14ac:dyDescent="0.25">
      <c r="A36" s="89">
        <v>41</v>
      </c>
      <c r="B36" s="89" t="s">
        <v>16</v>
      </c>
      <c r="C36" s="89" t="s">
        <v>216</v>
      </c>
      <c r="D36" s="8">
        <v>632001</v>
      </c>
      <c r="E36" s="9" t="s">
        <v>26</v>
      </c>
      <c r="F36" s="74">
        <v>3500</v>
      </c>
      <c r="G36" s="74">
        <v>3500</v>
      </c>
      <c r="H36" s="74">
        <v>3500</v>
      </c>
    </row>
    <row r="37" spans="1:15" x14ac:dyDescent="0.25">
      <c r="A37" s="89">
        <v>41</v>
      </c>
      <c r="B37" s="89" t="s">
        <v>16</v>
      </c>
      <c r="C37" s="89" t="s">
        <v>216</v>
      </c>
      <c r="D37" s="8">
        <v>632002</v>
      </c>
      <c r="E37" s="9" t="s">
        <v>27</v>
      </c>
      <c r="F37" s="74">
        <v>100</v>
      </c>
      <c r="G37" s="74">
        <v>100</v>
      </c>
      <c r="H37" s="74">
        <v>100</v>
      </c>
    </row>
    <row r="38" spans="1:15" x14ac:dyDescent="0.25">
      <c r="A38" s="89">
        <v>41</v>
      </c>
      <c r="B38" s="89" t="s">
        <v>16</v>
      </c>
      <c r="C38" s="89" t="s">
        <v>216</v>
      </c>
      <c r="D38" s="8">
        <v>632003</v>
      </c>
      <c r="E38" s="9" t="s">
        <v>28</v>
      </c>
      <c r="F38" s="74">
        <v>300</v>
      </c>
      <c r="G38" s="74">
        <v>300</v>
      </c>
      <c r="H38" s="74">
        <v>300</v>
      </c>
    </row>
    <row r="39" spans="1:15" x14ac:dyDescent="0.25">
      <c r="A39" s="89">
        <v>41</v>
      </c>
      <c r="B39" s="89" t="s">
        <v>16</v>
      </c>
      <c r="C39" s="89" t="s">
        <v>216</v>
      </c>
      <c r="D39" s="8">
        <v>632005</v>
      </c>
      <c r="E39" s="9" t="s">
        <v>223</v>
      </c>
      <c r="F39" s="74">
        <v>1100</v>
      </c>
      <c r="G39" s="74">
        <v>1100</v>
      </c>
      <c r="H39" s="74">
        <v>1100</v>
      </c>
    </row>
    <row r="40" spans="1:15" x14ac:dyDescent="0.25">
      <c r="A40" s="89">
        <v>41</v>
      </c>
      <c r="B40" s="89" t="s">
        <v>16</v>
      </c>
      <c r="C40" s="89" t="s">
        <v>216</v>
      </c>
      <c r="D40" s="8">
        <v>633004</v>
      </c>
      <c r="E40" s="9" t="s">
        <v>224</v>
      </c>
      <c r="F40" s="74">
        <v>150</v>
      </c>
      <c r="G40" s="74">
        <v>150</v>
      </c>
      <c r="H40" s="74">
        <v>150</v>
      </c>
    </row>
    <row r="41" spans="1:15" x14ac:dyDescent="0.25">
      <c r="A41" s="89">
        <v>41</v>
      </c>
      <c r="B41" s="89" t="s">
        <v>16</v>
      </c>
      <c r="C41" s="89" t="s">
        <v>216</v>
      </c>
      <c r="D41" s="8">
        <v>633006</v>
      </c>
      <c r="E41" s="9" t="s">
        <v>29</v>
      </c>
      <c r="F41" s="74">
        <v>3000</v>
      </c>
      <c r="G41" s="74">
        <v>3250</v>
      </c>
      <c r="H41" s="74">
        <v>3250</v>
      </c>
    </row>
    <row r="42" spans="1:15" x14ac:dyDescent="0.25">
      <c r="A42" s="89">
        <v>41</v>
      </c>
      <c r="B42" s="89" t="s">
        <v>16</v>
      </c>
      <c r="C42" s="89" t="s">
        <v>216</v>
      </c>
      <c r="D42" s="8">
        <v>633009</v>
      </c>
      <c r="E42" s="9" t="s">
        <v>30</v>
      </c>
      <c r="F42" s="74">
        <v>200</v>
      </c>
      <c r="G42" s="74">
        <v>200</v>
      </c>
      <c r="H42" s="74">
        <v>200</v>
      </c>
    </row>
    <row r="43" spans="1:15" x14ac:dyDescent="0.25">
      <c r="A43" s="89">
        <v>41</v>
      </c>
      <c r="B43" s="89" t="s">
        <v>16</v>
      </c>
      <c r="C43" s="89" t="s">
        <v>216</v>
      </c>
      <c r="D43" s="8">
        <v>633010</v>
      </c>
      <c r="E43" s="9" t="s">
        <v>225</v>
      </c>
      <c r="F43" s="74">
        <v>200</v>
      </c>
      <c r="G43" s="74">
        <v>200</v>
      </c>
      <c r="H43" s="74">
        <v>200</v>
      </c>
    </row>
    <row r="44" spans="1:15" x14ac:dyDescent="0.25">
      <c r="A44" s="89">
        <v>41</v>
      </c>
      <c r="B44" s="89" t="s">
        <v>16</v>
      </c>
      <c r="C44" s="89" t="s">
        <v>216</v>
      </c>
      <c r="D44" s="8">
        <v>633015</v>
      </c>
      <c r="E44" s="9" t="s">
        <v>31</v>
      </c>
      <c r="F44" s="74">
        <v>300</v>
      </c>
      <c r="G44" s="74">
        <v>300</v>
      </c>
      <c r="H44" s="74">
        <v>300</v>
      </c>
    </row>
    <row r="45" spans="1:15" x14ac:dyDescent="0.25">
      <c r="A45" s="89">
        <v>41</v>
      </c>
      <c r="B45" s="89" t="s">
        <v>16</v>
      </c>
      <c r="C45" s="89" t="s">
        <v>216</v>
      </c>
      <c r="D45" s="8">
        <v>633016</v>
      </c>
      <c r="E45" s="9" t="s">
        <v>208</v>
      </c>
      <c r="F45" s="74">
        <v>300</v>
      </c>
      <c r="G45" s="74">
        <v>300</v>
      </c>
      <c r="H45" s="74">
        <v>300</v>
      </c>
    </row>
    <row r="46" spans="1:15" x14ac:dyDescent="0.25">
      <c r="A46" s="89">
        <v>41</v>
      </c>
      <c r="B46" s="89" t="s">
        <v>16</v>
      </c>
      <c r="C46" s="89" t="s">
        <v>216</v>
      </c>
      <c r="D46" s="8">
        <v>634001</v>
      </c>
      <c r="E46" s="9" t="s">
        <v>217</v>
      </c>
      <c r="F46" s="74">
        <v>1000</v>
      </c>
      <c r="G46" s="74">
        <v>1000</v>
      </c>
      <c r="H46" s="74">
        <v>1000</v>
      </c>
    </row>
    <row r="47" spans="1:15" x14ac:dyDescent="0.25">
      <c r="A47" s="89">
        <v>41</v>
      </c>
      <c r="B47" s="89" t="s">
        <v>16</v>
      </c>
      <c r="C47" s="89" t="s">
        <v>216</v>
      </c>
      <c r="D47" s="8">
        <v>634002</v>
      </c>
      <c r="E47" s="9" t="s">
        <v>218</v>
      </c>
      <c r="F47" s="74">
        <v>1500</v>
      </c>
      <c r="G47" s="74">
        <v>1500</v>
      </c>
      <c r="H47" s="74">
        <v>1500</v>
      </c>
    </row>
    <row r="48" spans="1:15" x14ac:dyDescent="0.25">
      <c r="A48" s="89">
        <v>41</v>
      </c>
      <c r="B48" s="89" t="s">
        <v>16</v>
      </c>
      <c r="C48" s="89" t="s">
        <v>216</v>
      </c>
      <c r="D48" s="8">
        <v>635004</v>
      </c>
      <c r="E48" s="9" t="s">
        <v>234</v>
      </c>
      <c r="F48" s="74">
        <v>250</v>
      </c>
      <c r="G48" s="74">
        <v>250</v>
      </c>
      <c r="H48" s="74">
        <v>250</v>
      </c>
      <c r="K48" s="8"/>
      <c r="L48" s="9"/>
      <c r="M48" s="74"/>
      <c r="N48" s="80"/>
      <c r="O48" s="74"/>
    </row>
    <row r="49" spans="1:15" x14ac:dyDescent="0.25">
      <c r="A49" s="89">
        <v>41</v>
      </c>
      <c r="B49" s="89" t="s">
        <v>16</v>
      </c>
      <c r="C49" s="89" t="s">
        <v>216</v>
      </c>
      <c r="D49" s="8">
        <v>635006</v>
      </c>
      <c r="E49" s="9" t="s">
        <v>233</v>
      </c>
      <c r="F49" s="74">
        <v>100</v>
      </c>
      <c r="G49" s="74">
        <v>100</v>
      </c>
      <c r="H49" s="74">
        <v>100</v>
      </c>
      <c r="K49" s="8"/>
      <c r="L49" s="9"/>
      <c r="M49" s="74"/>
      <c r="N49" s="80"/>
      <c r="O49" s="74"/>
    </row>
    <row r="50" spans="1:15" x14ac:dyDescent="0.25">
      <c r="A50" s="89">
        <v>41</v>
      </c>
      <c r="B50" s="89" t="s">
        <v>16</v>
      </c>
      <c r="C50" s="89" t="s">
        <v>216</v>
      </c>
      <c r="D50" s="8">
        <v>635009</v>
      </c>
      <c r="E50" s="9" t="s">
        <v>232</v>
      </c>
      <c r="F50" s="74">
        <v>400</v>
      </c>
      <c r="G50" s="74">
        <v>400</v>
      </c>
      <c r="H50" s="74">
        <v>400</v>
      </c>
      <c r="I50" s="1" t="s">
        <v>240</v>
      </c>
      <c r="K50" s="8"/>
      <c r="L50" s="9"/>
      <c r="M50" s="74"/>
      <c r="N50" s="80"/>
      <c r="O50" s="74"/>
    </row>
    <row r="51" spans="1:15" x14ac:dyDescent="0.25">
      <c r="A51" s="89">
        <v>41</v>
      </c>
      <c r="B51" s="89" t="s">
        <v>16</v>
      </c>
      <c r="C51" s="89" t="s">
        <v>216</v>
      </c>
      <c r="D51" s="8">
        <v>636001</v>
      </c>
      <c r="E51" s="9" t="s">
        <v>32</v>
      </c>
      <c r="F51" s="74">
        <v>150</v>
      </c>
      <c r="G51" s="74">
        <v>150</v>
      </c>
      <c r="H51" s="74">
        <v>150</v>
      </c>
      <c r="K51" s="8"/>
      <c r="L51" s="9"/>
      <c r="M51" s="74"/>
      <c r="N51" s="80"/>
      <c r="O51" s="74"/>
    </row>
    <row r="52" spans="1:15" x14ac:dyDescent="0.25">
      <c r="A52" s="89">
        <v>41</v>
      </c>
      <c r="B52" s="89" t="s">
        <v>16</v>
      </c>
      <c r="C52" s="89" t="s">
        <v>216</v>
      </c>
      <c r="D52" s="86">
        <v>637001</v>
      </c>
      <c r="E52" s="87" t="s">
        <v>33</v>
      </c>
      <c r="F52" s="88">
        <v>750</v>
      </c>
      <c r="G52" s="88">
        <v>750</v>
      </c>
      <c r="H52" s="88">
        <v>750</v>
      </c>
    </row>
    <row r="53" spans="1:15" x14ac:dyDescent="0.25">
      <c r="A53" s="89">
        <v>41</v>
      </c>
      <c r="B53" s="89" t="s">
        <v>16</v>
      </c>
      <c r="C53" s="89" t="s">
        <v>216</v>
      </c>
      <c r="D53" s="86">
        <v>637004</v>
      </c>
      <c r="E53" s="87" t="s">
        <v>34</v>
      </c>
      <c r="F53" s="88">
        <v>500</v>
      </c>
      <c r="G53" s="88">
        <v>500</v>
      </c>
      <c r="H53" s="88">
        <v>500</v>
      </c>
    </row>
    <row r="54" spans="1:15" x14ac:dyDescent="0.25">
      <c r="A54" s="89">
        <v>41</v>
      </c>
      <c r="B54" s="89" t="s">
        <v>16</v>
      </c>
      <c r="C54" s="89" t="s">
        <v>216</v>
      </c>
      <c r="D54" s="86">
        <v>637005</v>
      </c>
      <c r="E54" s="87" t="s">
        <v>35</v>
      </c>
      <c r="F54" s="88">
        <v>2100</v>
      </c>
      <c r="G54" s="88">
        <v>2100</v>
      </c>
      <c r="H54" s="88">
        <v>2100</v>
      </c>
    </row>
    <row r="55" spans="1:15" x14ac:dyDescent="0.25">
      <c r="A55" s="89">
        <v>41</v>
      </c>
      <c r="B55" s="89">
        <v>11</v>
      </c>
      <c r="C55" s="89" t="s">
        <v>216</v>
      </c>
      <c r="D55" s="86">
        <v>637012</v>
      </c>
      <c r="E55" s="87" t="s">
        <v>46</v>
      </c>
      <c r="F55" s="88">
        <v>150</v>
      </c>
      <c r="G55" s="88">
        <v>150</v>
      </c>
      <c r="H55" s="88">
        <v>150</v>
      </c>
    </row>
    <row r="56" spans="1:15" x14ac:dyDescent="0.25">
      <c r="A56" s="89">
        <v>41</v>
      </c>
      <c r="B56" s="89" t="s">
        <v>16</v>
      </c>
      <c r="C56" s="89" t="s">
        <v>216</v>
      </c>
      <c r="D56" s="86">
        <v>637014</v>
      </c>
      <c r="E56" s="87" t="s">
        <v>36</v>
      </c>
      <c r="F56" s="88">
        <v>2000</v>
      </c>
      <c r="G56" s="88">
        <v>2000</v>
      </c>
      <c r="H56" s="88">
        <v>2000</v>
      </c>
    </row>
    <row r="57" spans="1:15" x14ac:dyDescent="0.25">
      <c r="A57" s="89">
        <v>41</v>
      </c>
      <c r="B57" s="89" t="s">
        <v>16</v>
      </c>
      <c r="C57" s="89" t="s">
        <v>216</v>
      </c>
      <c r="D57" s="86">
        <v>637015</v>
      </c>
      <c r="E57" s="87" t="s">
        <v>37</v>
      </c>
      <c r="F57" s="88">
        <v>350</v>
      </c>
      <c r="G57" s="88">
        <v>350</v>
      </c>
      <c r="H57" s="88">
        <v>350</v>
      </c>
    </row>
    <row r="58" spans="1:15" x14ac:dyDescent="0.25">
      <c r="A58" s="89">
        <v>41</v>
      </c>
      <c r="B58" s="89" t="s">
        <v>16</v>
      </c>
      <c r="C58" s="89" t="s">
        <v>216</v>
      </c>
      <c r="D58" s="86">
        <v>637016</v>
      </c>
      <c r="E58" s="87" t="s">
        <v>38</v>
      </c>
      <c r="F58" s="88">
        <v>430</v>
      </c>
      <c r="G58" s="88">
        <v>430</v>
      </c>
      <c r="H58" s="88">
        <v>430</v>
      </c>
    </row>
    <row r="59" spans="1:15" x14ac:dyDescent="0.25">
      <c r="A59" s="89">
        <v>41</v>
      </c>
      <c r="B59" s="89" t="s">
        <v>16</v>
      </c>
      <c r="C59" s="89" t="s">
        <v>216</v>
      </c>
      <c r="D59" s="86">
        <v>637026</v>
      </c>
      <c r="E59" s="87" t="s">
        <v>39</v>
      </c>
      <c r="F59" s="88">
        <v>1700</v>
      </c>
      <c r="G59" s="88">
        <v>1700</v>
      </c>
      <c r="H59" s="88">
        <v>1700</v>
      </c>
    </row>
    <row r="60" spans="1:15" x14ac:dyDescent="0.25">
      <c r="A60" s="89">
        <v>41</v>
      </c>
      <c r="B60" s="89" t="s">
        <v>16</v>
      </c>
      <c r="C60" s="89" t="s">
        <v>216</v>
      </c>
      <c r="D60" s="86">
        <v>637035</v>
      </c>
      <c r="E60" s="87" t="s">
        <v>40</v>
      </c>
      <c r="F60" s="88">
        <v>50</v>
      </c>
      <c r="G60" s="88">
        <v>50</v>
      </c>
      <c r="H60" s="88">
        <v>50</v>
      </c>
    </row>
    <row r="61" spans="1:15" x14ac:dyDescent="0.25">
      <c r="A61" s="89">
        <v>41</v>
      </c>
      <c r="B61" s="89" t="s">
        <v>16</v>
      </c>
      <c r="C61" s="89" t="s">
        <v>216</v>
      </c>
      <c r="D61" s="8">
        <v>641009</v>
      </c>
      <c r="E61" s="9" t="s">
        <v>41</v>
      </c>
      <c r="F61" s="74">
        <v>1500</v>
      </c>
      <c r="G61" s="74">
        <v>1500</v>
      </c>
      <c r="H61" s="74">
        <v>1500</v>
      </c>
    </row>
    <row r="62" spans="1:15" x14ac:dyDescent="0.25">
      <c r="A62" s="89">
        <v>111</v>
      </c>
      <c r="B62" s="89" t="s">
        <v>16</v>
      </c>
      <c r="C62" s="89" t="s">
        <v>216</v>
      </c>
      <c r="D62" s="8">
        <v>641013</v>
      </c>
      <c r="E62" s="9" t="s">
        <v>42</v>
      </c>
      <c r="F62" s="74">
        <v>850</v>
      </c>
      <c r="G62" s="74">
        <v>850</v>
      </c>
      <c r="H62" s="74">
        <v>850</v>
      </c>
    </row>
    <row r="63" spans="1:15" x14ac:dyDescent="0.25">
      <c r="A63" s="89">
        <v>41</v>
      </c>
      <c r="B63" s="89" t="s">
        <v>43</v>
      </c>
      <c r="C63" s="89" t="s">
        <v>216</v>
      </c>
      <c r="D63" s="8">
        <v>642006</v>
      </c>
      <c r="E63" s="9" t="s">
        <v>209</v>
      </c>
      <c r="F63" s="74">
        <v>800</v>
      </c>
      <c r="G63" s="74">
        <v>800</v>
      </c>
      <c r="H63" s="74">
        <v>800</v>
      </c>
    </row>
    <row r="64" spans="1:15" x14ac:dyDescent="0.25">
      <c r="A64" s="89">
        <v>41</v>
      </c>
      <c r="B64" s="89" t="s">
        <v>16</v>
      </c>
      <c r="C64" s="89" t="s">
        <v>216</v>
      </c>
      <c r="D64" s="8">
        <v>642012</v>
      </c>
      <c r="E64" s="9" t="s">
        <v>44</v>
      </c>
      <c r="F64" s="74">
        <v>0</v>
      </c>
      <c r="G64" s="74">
        <v>0</v>
      </c>
      <c r="H64" s="74">
        <v>0</v>
      </c>
    </row>
    <row r="65" spans="1:10" x14ac:dyDescent="0.25">
      <c r="A65" s="95"/>
      <c r="B65" s="95"/>
      <c r="C65" s="95"/>
      <c r="D65" s="96"/>
      <c r="E65" s="97" t="s">
        <v>210</v>
      </c>
      <c r="F65" s="81">
        <f>F66</f>
        <v>800</v>
      </c>
      <c r="G65" s="81">
        <f t="shared" ref="G65:H65" si="1">G66</f>
        <v>800</v>
      </c>
      <c r="H65" s="81">
        <f t="shared" si="1"/>
        <v>800</v>
      </c>
      <c r="J65" s="74"/>
    </row>
    <row r="66" spans="1:10" x14ac:dyDescent="0.25">
      <c r="A66" s="89">
        <v>41</v>
      </c>
      <c r="B66" s="89" t="s">
        <v>16</v>
      </c>
      <c r="C66" s="90" t="s">
        <v>45</v>
      </c>
      <c r="D66" s="8">
        <v>637012</v>
      </c>
      <c r="E66" s="9" t="s">
        <v>46</v>
      </c>
      <c r="F66" s="74">
        <v>800</v>
      </c>
      <c r="G66" s="74">
        <v>800</v>
      </c>
      <c r="H66" s="74">
        <v>800</v>
      </c>
    </row>
    <row r="67" spans="1:10" x14ac:dyDescent="0.25">
      <c r="A67" s="95"/>
      <c r="B67" s="95"/>
      <c r="C67" s="95"/>
      <c r="D67" s="96"/>
      <c r="E67" s="97" t="s">
        <v>47</v>
      </c>
      <c r="F67" s="81">
        <f>F68</f>
        <v>200</v>
      </c>
      <c r="G67" s="81">
        <f t="shared" ref="G67:H67" si="2">G68</f>
        <v>200</v>
      </c>
      <c r="H67" s="81">
        <f t="shared" si="2"/>
        <v>200</v>
      </c>
    </row>
    <row r="68" spans="1:10" x14ac:dyDescent="0.25">
      <c r="A68" s="89">
        <v>41</v>
      </c>
      <c r="B68" s="89" t="s">
        <v>16</v>
      </c>
      <c r="C68" s="89" t="s">
        <v>48</v>
      </c>
      <c r="D68" s="8">
        <v>651002</v>
      </c>
      <c r="E68" s="9" t="s">
        <v>49</v>
      </c>
      <c r="F68" s="74">
        <v>200</v>
      </c>
      <c r="G68" s="74">
        <v>200</v>
      </c>
      <c r="H68" s="74">
        <v>200</v>
      </c>
    </row>
    <row r="69" spans="1:10" x14ac:dyDescent="0.25">
      <c r="A69" s="95"/>
      <c r="B69" s="95"/>
      <c r="C69" s="95"/>
      <c r="D69" s="96"/>
      <c r="E69" s="97" t="s">
        <v>50</v>
      </c>
      <c r="F69" s="81">
        <f>F70+F71+F72+F73+F74</f>
        <v>2400</v>
      </c>
      <c r="G69" s="81">
        <f t="shared" ref="G69:H69" si="3">G70+G71+G72+G73+G74</f>
        <v>2400</v>
      </c>
      <c r="H69" s="81">
        <f t="shared" si="3"/>
        <v>2400</v>
      </c>
    </row>
    <row r="70" spans="1:10" x14ac:dyDescent="0.25">
      <c r="A70" s="89">
        <v>41</v>
      </c>
      <c r="B70" s="89" t="s">
        <v>51</v>
      </c>
      <c r="C70" s="90" t="s">
        <v>52</v>
      </c>
      <c r="D70" s="8">
        <v>633004</v>
      </c>
      <c r="E70" s="9" t="s">
        <v>235</v>
      </c>
      <c r="F70" s="74">
        <v>600</v>
      </c>
      <c r="G70" s="74">
        <v>600</v>
      </c>
      <c r="H70" s="74">
        <v>600</v>
      </c>
    </row>
    <row r="71" spans="1:10" x14ac:dyDescent="0.25">
      <c r="A71" s="89">
        <v>41</v>
      </c>
      <c r="B71" s="89" t="s">
        <v>51</v>
      </c>
      <c r="C71" s="90" t="s">
        <v>52</v>
      </c>
      <c r="D71" s="8">
        <v>633007</v>
      </c>
      <c r="E71" s="9" t="s">
        <v>228</v>
      </c>
      <c r="F71" s="74">
        <v>1000</v>
      </c>
      <c r="G71" s="74">
        <v>1000</v>
      </c>
      <c r="H71" s="74">
        <v>1000</v>
      </c>
    </row>
    <row r="72" spans="1:10" x14ac:dyDescent="0.25">
      <c r="A72" s="89">
        <v>41</v>
      </c>
      <c r="B72" s="89" t="s">
        <v>51</v>
      </c>
      <c r="C72" s="90" t="s">
        <v>52</v>
      </c>
      <c r="D72" s="8">
        <v>633015</v>
      </c>
      <c r="E72" s="9" t="s">
        <v>31</v>
      </c>
      <c r="F72" s="74">
        <v>200</v>
      </c>
      <c r="G72" s="74">
        <v>200</v>
      </c>
      <c r="H72" s="74">
        <v>200</v>
      </c>
    </row>
    <row r="73" spans="1:10" x14ac:dyDescent="0.25">
      <c r="A73" s="89">
        <v>41</v>
      </c>
      <c r="B73" s="89">
        <v>23</v>
      </c>
      <c r="C73" s="90" t="s">
        <v>52</v>
      </c>
      <c r="D73" s="8">
        <v>634002</v>
      </c>
      <c r="E73" s="9" t="s">
        <v>236</v>
      </c>
      <c r="F73" s="74">
        <v>200</v>
      </c>
      <c r="G73" s="74">
        <v>200</v>
      </c>
      <c r="H73" s="74">
        <v>200</v>
      </c>
    </row>
    <row r="74" spans="1:10" x14ac:dyDescent="0.25">
      <c r="A74" s="89">
        <v>41</v>
      </c>
      <c r="B74" s="89" t="s">
        <v>51</v>
      </c>
      <c r="C74" s="90" t="s">
        <v>52</v>
      </c>
      <c r="D74" s="8">
        <v>637005</v>
      </c>
      <c r="E74" s="9" t="s">
        <v>226</v>
      </c>
      <c r="F74" s="74">
        <v>400</v>
      </c>
      <c r="G74" s="74">
        <v>400</v>
      </c>
      <c r="H74" s="74">
        <v>400</v>
      </c>
    </row>
    <row r="75" spans="1:10" x14ac:dyDescent="0.25">
      <c r="A75" s="95"/>
      <c r="B75" s="95"/>
      <c r="C75" s="95"/>
      <c r="D75" s="96"/>
      <c r="E75" s="97" t="s">
        <v>53</v>
      </c>
      <c r="F75" s="81">
        <f>F76+F77</f>
        <v>1500</v>
      </c>
      <c r="G75" s="81">
        <f t="shared" ref="G75:H75" si="4">G76+G77</f>
        <v>1500</v>
      </c>
      <c r="H75" s="81">
        <f t="shared" si="4"/>
        <v>1500</v>
      </c>
      <c r="J75" s="74"/>
    </row>
    <row r="76" spans="1:10" x14ac:dyDescent="0.25">
      <c r="A76" s="89">
        <v>41</v>
      </c>
      <c r="B76" s="89" t="s">
        <v>54</v>
      </c>
      <c r="C76" s="89" t="s">
        <v>55</v>
      </c>
      <c r="D76" s="8">
        <v>633006</v>
      </c>
      <c r="E76" s="9" t="s">
        <v>29</v>
      </c>
      <c r="F76" s="74">
        <v>500</v>
      </c>
      <c r="G76" s="74">
        <v>500</v>
      </c>
      <c r="H76" s="74">
        <v>500</v>
      </c>
      <c r="J76" s="74"/>
    </row>
    <row r="77" spans="1:10" x14ac:dyDescent="0.25">
      <c r="A77" s="89">
        <v>41</v>
      </c>
      <c r="B77" s="89" t="s">
        <v>54</v>
      </c>
      <c r="C77" s="89" t="s">
        <v>55</v>
      </c>
      <c r="D77" s="8">
        <v>635006</v>
      </c>
      <c r="E77" s="9" t="s">
        <v>237</v>
      </c>
      <c r="F77" s="74">
        <v>1000</v>
      </c>
      <c r="G77" s="74">
        <v>1000</v>
      </c>
      <c r="H77" s="74">
        <v>1000</v>
      </c>
    </row>
    <row r="78" spans="1:10" x14ac:dyDescent="0.25">
      <c r="A78" s="95"/>
      <c r="B78" s="95"/>
      <c r="C78" s="95"/>
      <c r="D78" s="96"/>
      <c r="E78" s="98" t="s">
        <v>57</v>
      </c>
      <c r="F78" s="81">
        <f>F79+F80+F81+F82</f>
        <v>8300</v>
      </c>
      <c r="G78" s="81">
        <f t="shared" ref="G78:H78" si="5">G79+G80+G81+G82</f>
        <v>9100</v>
      </c>
      <c r="H78" s="81">
        <f t="shared" si="5"/>
        <v>9100</v>
      </c>
      <c r="J78" s="74"/>
    </row>
    <row r="79" spans="1:10" x14ac:dyDescent="0.25">
      <c r="A79" s="89">
        <v>41</v>
      </c>
      <c r="B79" s="89" t="s">
        <v>58</v>
      </c>
      <c r="C79" s="89" t="s">
        <v>59</v>
      </c>
      <c r="D79" s="8">
        <v>633004</v>
      </c>
      <c r="E79" s="21" t="s">
        <v>219</v>
      </c>
      <c r="F79" s="74">
        <v>500</v>
      </c>
      <c r="G79" s="74">
        <v>500</v>
      </c>
      <c r="H79" s="74">
        <v>500</v>
      </c>
      <c r="J79" s="74"/>
    </row>
    <row r="80" spans="1:10" x14ac:dyDescent="0.25">
      <c r="A80" s="89">
        <v>41</v>
      </c>
      <c r="B80" s="89" t="s">
        <v>58</v>
      </c>
      <c r="C80" s="89" t="s">
        <v>59</v>
      </c>
      <c r="D80" s="8">
        <v>637004</v>
      </c>
      <c r="E80" s="21" t="s">
        <v>60</v>
      </c>
      <c r="F80" s="74">
        <v>6800</v>
      </c>
      <c r="G80" s="74">
        <v>7600</v>
      </c>
      <c r="H80" s="74">
        <v>7600</v>
      </c>
      <c r="J80" s="74"/>
    </row>
    <row r="81" spans="1:15" x14ac:dyDescent="0.25">
      <c r="A81" s="89">
        <v>41</v>
      </c>
      <c r="B81" s="89" t="s">
        <v>58</v>
      </c>
      <c r="C81" s="89" t="s">
        <v>59</v>
      </c>
      <c r="D81" s="8">
        <v>637005</v>
      </c>
      <c r="E81" s="21" t="s">
        <v>226</v>
      </c>
      <c r="F81" s="74">
        <v>500</v>
      </c>
      <c r="G81" s="74">
        <v>500</v>
      </c>
      <c r="H81" s="74">
        <v>500</v>
      </c>
      <c r="J81" s="74"/>
    </row>
    <row r="82" spans="1:15" x14ac:dyDescent="0.25">
      <c r="A82" s="89">
        <v>41</v>
      </c>
      <c r="B82" s="89" t="s">
        <v>58</v>
      </c>
      <c r="C82" s="89" t="s">
        <v>59</v>
      </c>
      <c r="D82" s="8">
        <v>642006</v>
      </c>
      <c r="E82" s="21" t="s">
        <v>209</v>
      </c>
      <c r="F82" s="74">
        <v>500</v>
      </c>
      <c r="G82" s="74">
        <v>500</v>
      </c>
      <c r="H82" s="74">
        <v>500</v>
      </c>
    </row>
    <row r="83" spans="1:15" x14ac:dyDescent="0.25">
      <c r="A83" s="95"/>
      <c r="B83" s="95"/>
      <c r="C83" s="95"/>
      <c r="D83" s="96"/>
      <c r="E83" s="98" t="s">
        <v>61</v>
      </c>
      <c r="F83" s="81">
        <f>F84+F85</f>
        <v>1100</v>
      </c>
      <c r="G83" s="81">
        <f t="shared" ref="G83:H83" si="6">G84+G85</f>
        <v>1100</v>
      </c>
      <c r="H83" s="81">
        <f t="shared" si="6"/>
        <v>1100</v>
      </c>
    </row>
    <row r="84" spans="1:15" x14ac:dyDescent="0.25">
      <c r="A84" s="89">
        <v>41</v>
      </c>
      <c r="B84" s="89" t="s">
        <v>62</v>
      </c>
      <c r="C84" s="89" t="s">
        <v>63</v>
      </c>
      <c r="D84" s="8">
        <v>632001</v>
      </c>
      <c r="E84" s="21" t="s">
        <v>26</v>
      </c>
      <c r="F84" s="74">
        <v>1000</v>
      </c>
      <c r="G84" s="74">
        <v>1000</v>
      </c>
      <c r="H84" s="74">
        <v>1000</v>
      </c>
    </row>
    <row r="85" spans="1:15" x14ac:dyDescent="0.25">
      <c r="A85" s="89">
        <v>41</v>
      </c>
      <c r="B85" s="89" t="s">
        <v>62</v>
      </c>
      <c r="C85" s="89" t="s">
        <v>63</v>
      </c>
      <c r="D85" s="8">
        <v>635006</v>
      </c>
      <c r="E85" s="21" t="s">
        <v>56</v>
      </c>
      <c r="F85" s="74">
        <v>100</v>
      </c>
      <c r="G85" s="74">
        <v>100</v>
      </c>
      <c r="H85" s="74">
        <v>100</v>
      </c>
    </row>
    <row r="86" spans="1:15" x14ac:dyDescent="0.25">
      <c r="A86" s="95"/>
      <c r="B86" s="95"/>
      <c r="C86" s="95"/>
      <c r="D86" s="96"/>
      <c r="E86" s="97" t="s">
        <v>64</v>
      </c>
      <c r="F86" s="81">
        <f>F87+F88+F89+F90</f>
        <v>1350</v>
      </c>
      <c r="G86" s="81">
        <f t="shared" ref="G86:H86" si="7">G87+G88+G89+G90</f>
        <v>1350</v>
      </c>
      <c r="H86" s="81">
        <f t="shared" si="7"/>
        <v>1350</v>
      </c>
    </row>
    <row r="87" spans="1:15" x14ac:dyDescent="0.25">
      <c r="A87" s="89">
        <v>41</v>
      </c>
      <c r="B87" s="89">
        <v>51</v>
      </c>
      <c r="C87" s="89" t="s">
        <v>66</v>
      </c>
      <c r="D87" s="8">
        <v>632001</v>
      </c>
      <c r="E87" s="9" t="s">
        <v>26</v>
      </c>
      <c r="F87" s="79">
        <v>100</v>
      </c>
      <c r="G87" s="79">
        <v>100</v>
      </c>
      <c r="H87" s="79">
        <v>100</v>
      </c>
    </row>
    <row r="88" spans="1:15" x14ac:dyDescent="0.25">
      <c r="A88" s="89">
        <v>41</v>
      </c>
      <c r="B88" s="89">
        <v>51</v>
      </c>
      <c r="C88" s="89" t="s">
        <v>66</v>
      </c>
      <c r="D88" s="8">
        <v>633006</v>
      </c>
      <c r="E88" s="9" t="s">
        <v>29</v>
      </c>
      <c r="F88" s="79">
        <v>500</v>
      </c>
      <c r="G88" s="79">
        <v>500</v>
      </c>
      <c r="H88" s="79">
        <v>500</v>
      </c>
    </row>
    <row r="89" spans="1:15" x14ac:dyDescent="0.25">
      <c r="A89" s="89">
        <v>41</v>
      </c>
      <c r="B89" s="89" t="s">
        <v>65</v>
      </c>
      <c r="C89" s="89" t="s">
        <v>66</v>
      </c>
      <c r="D89" s="8">
        <v>637002</v>
      </c>
      <c r="E89" s="9" t="s">
        <v>238</v>
      </c>
      <c r="F89" s="74">
        <v>500</v>
      </c>
      <c r="G89" s="74">
        <v>500</v>
      </c>
      <c r="H89" s="74">
        <v>500</v>
      </c>
      <c r="K89" s="8"/>
      <c r="L89" s="9"/>
      <c r="M89" s="74"/>
      <c r="N89" s="80"/>
      <c r="O89" s="74"/>
    </row>
    <row r="90" spans="1:15" x14ac:dyDescent="0.25">
      <c r="A90" s="89">
        <v>41</v>
      </c>
      <c r="B90" s="89">
        <v>51</v>
      </c>
      <c r="C90" s="89" t="s">
        <v>66</v>
      </c>
      <c r="D90" s="8">
        <v>637004</v>
      </c>
      <c r="E90" s="9" t="s">
        <v>34</v>
      </c>
      <c r="F90" s="74">
        <v>250</v>
      </c>
      <c r="G90" s="74">
        <v>250</v>
      </c>
      <c r="H90" s="74">
        <v>250</v>
      </c>
      <c r="K90" s="8"/>
      <c r="L90" s="9"/>
      <c r="M90" s="74"/>
      <c r="N90" s="80"/>
      <c r="O90" s="74"/>
    </row>
    <row r="91" spans="1:15" x14ac:dyDescent="0.25">
      <c r="A91" s="95"/>
      <c r="B91" s="95"/>
      <c r="C91" s="95"/>
      <c r="D91" s="96"/>
      <c r="E91" s="97" t="s">
        <v>67</v>
      </c>
      <c r="F91" s="81">
        <f>F92+F93</f>
        <v>0</v>
      </c>
      <c r="G91" s="81">
        <f t="shared" ref="G91:H91" si="8">G92+G93</f>
        <v>0</v>
      </c>
      <c r="H91" s="81">
        <f t="shared" si="8"/>
        <v>0</v>
      </c>
    </row>
    <row r="92" spans="1:15" x14ac:dyDescent="0.25">
      <c r="A92" s="89">
        <v>41</v>
      </c>
      <c r="B92" s="89" t="s">
        <v>68</v>
      </c>
      <c r="C92" s="89" t="s">
        <v>69</v>
      </c>
      <c r="D92" s="8">
        <v>633009</v>
      </c>
      <c r="E92" s="9" t="s">
        <v>34</v>
      </c>
      <c r="F92" s="74">
        <v>0</v>
      </c>
      <c r="G92" s="74">
        <v>0</v>
      </c>
      <c r="H92" s="74">
        <v>0</v>
      </c>
    </row>
    <row r="93" spans="1:15" x14ac:dyDescent="0.25">
      <c r="A93" s="89">
        <v>41</v>
      </c>
      <c r="B93" s="89" t="s">
        <v>68</v>
      </c>
      <c r="C93" s="89" t="s">
        <v>69</v>
      </c>
      <c r="D93" s="8">
        <v>637027</v>
      </c>
      <c r="E93" s="9" t="s">
        <v>39</v>
      </c>
      <c r="F93" s="74">
        <v>0</v>
      </c>
      <c r="G93" s="74">
        <v>0</v>
      </c>
      <c r="H93" s="74">
        <v>0</v>
      </c>
    </row>
    <row r="94" spans="1:15" x14ac:dyDescent="0.25">
      <c r="A94" s="95"/>
      <c r="B94" s="95"/>
      <c r="C94" s="95"/>
      <c r="D94" s="96"/>
      <c r="E94" s="98" t="s">
        <v>70</v>
      </c>
      <c r="F94" s="81">
        <f>F95+F96+F97</f>
        <v>5100</v>
      </c>
      <c r="G94" s="81">
        <f t="shared" ref="G94:H94" si="9">G95+G96+G97</f>
        <v>5100</v>
      </c>
      <c r="H94" s="81">
        <f t="shared" si="9"/>
        <v>5100</v>
      </c>
    </row>
    <row r="95" spans="1:15" x14ac:dyDescent="0.25">
      <c r="A95" s="89">
        <v>41</v>
      </c>
      <c r="B95" s="89">
        <v>62</v>
      </c>
      <c r="C95" s="89" t="s">
        <v>69</v>
      </c>
      <c r="D95" s="8">
        <v>632001</v>
      </c>
      <c r="E95" s="21" t="s">
        <v>26</v>
      </c>
      <c r="F95" s="79">
        <v>1000</v>
      </c>
      <c r="G95" s="79">
        <v>1000</v>
      </c>
      <c r="H95" s="79">
        <v>1000</v>
      </c>
    </row>
    <row r="96" spans="1:15" x14ac:dyDescent="0.25">
      <c r="A96" s="89">
        <v>41</v>
      </c>
      <c r="B96" s="89">
        <v>62</v>
      </c>
      <c r="C96" s="89" t="s">
        <v>69</v>
      </c>
      <c r="D96" s="8">
        <v>632002</v>
      </c>
      <c r="E96" s="21" t="s">
        <v>227</v>
      </c>
      <c r="F96" s="79">
        <v>100</v>
      </c>
      <c r="G96" s="79">
        <v>100</v>
      </c>
      <c r="H96" s="79">
        <v>100</v>
      </c>
    </row>
    <row r="97" spans="1:16" x14ac:dyDescent="0.25">
      <c r="A97" s="89">
        <v>41</v>
      </c>
      <c r="B97" s="89" t="s">
        <v>71</v>
      </c>
      <c r="C97" s="89" t="s">
        <v>69</v>
      </c>
      <c r="D97" s="8">
        <v>637002</v>
      </c>
      <c r="E97" s="21" t="s">
        <v>211</v>
      </c>
      <c r="F97" s="74">
        <v>4000</v>
      </c>
      <c r="G97" s="74">
        <v>4000</v>
      </c>
      <c r="H97" s="74">
        <v>4000</v>
      </c>
    </row>
    <row r="98" spans="1:16" x14ac:dyDescent="0.25">
      <c r="A98" s="95"/>
      <c r="B98" s="95"/>
      <c r="C98" s="95"/>
      <c r="D98" s="96"/>
      <c r="E98" s="98" t="s">
        <v>72</v>
      </c>
      <c r="F98" s="81">
        <f>F99</f>
        <v>500</v>
      </c>
      <c r="G98" s="81">
        <f t="shared" ref="G98:H98" si="10">G99</f>
        <v>500</v>
      </c>
      <c r="H98" s="81">
        <f t="shared" si="10"/>
        <v>500</v>
      </c>
    </row>
    <row r="99" spans="1:16" x14ac:dyDescent="0.25">
      <c r="A99" s="89">
        <v>41</v>
      </c>
      <c r="B99" s="89" t="s">
        <v>73</v>
      </c>
      <c r="C99" s="89" t="s">
        <v>74</v>
      </c>
      <c r="D99" s="8">
        <v>632001</v>
      </c>
      <c r="E99" s="21" t="s">
        <v>26</v>
      </c>
      <c r="F99" s="74">
        <v>500</v>
      </c>
      <c r="G99" s="74">
        <v>500</v>
      </c>
      <c r="H99" s="74">
        <v>500</v>
      </c>
    </row>
    <row r="100" spans="1:16" x14ac:dyDescent="0.25">
      <c r="A100" s="95"/>
      <c r="B100" s="95"/>
      <c r="C100" s="95"/>
      <c r="D100" s="96"/>
      <c r="E100" s="98" t="s">
        <v>75</v>
      </c>
      <c r="F100" s="81">
        <f>F101+F102+F103</f>
        <v>750</v>
      </c>
      <c r="G100" s="81">
        <f t="shared" ref="G100:H100" si="11">G101+G102+G103</f>
        <v>750</v>
      </c>
      <c r="H100" s="81">
        <f t="shared" si="11"/>
        <v>750</v>
      </c>
      <c r="I100" s="1" t="s">
        <v>241</v>
      </c>
    </row>
    <row r="101" spans="1:16" x14ac:dyDescent="0.25">
      <c r="A101" s="89">
        <v>41</v>
      </c>
      <c r="B101" s="89" t="s">
        <v>76</v>
      </c>
      <c r="C101" s="89" t="s">
        <v>77</v>
      </c>
      <c r="D101" s="8">
        <v>633006</v>
      </c>
      <c r="E101" s="21" t="s">
        <v>29</v>
      </c>
      <c r="F101" s="74">
        <v>500</v>
      </c>
      <c r="G101" s="74">
        <v>500</v>
      </c>
      <c r="H101" s="74">
        <v>500</v>
      </c>
    </row>
    <row r="102" spans="1:16" x14ac:dyDescent="0.25">
      <c r="A102" s="89">
        <v>41</v>
      </c>
      <c r="B102" s="89" t="s">
        <v>76</v>
      </c>
      <c r="C102" s="89" t="s">
        <v>77</v>
      </c>
      <c r="D102" s="8">
        <v>635006</v>
      </c>
      <c r="E102" s="21" t="s">
        <v>56</v>
      </c>
      <c r="F102" s="74">
        <v>100</v>
      </c>
      <c r="G102" s="74">
        <v>100</v>
      </c>
      <c r="H102" s="74">
        <v>100</v>
      </c>
      <c r="L102" s="8"/>
      <c r="M102" s="21"/>
      <c r="N102" s="74"/>
      <c r="O102" s="80"/>
      <c r="P102" s="74"/>
    </row>
    <row r="103" spans="1:16" x14ac:dyDescent="0.25">
      <c r="A103" s="89">
        <v>41</v>
      </c>
      <c r="B103" s="89" t="s">
        <v>76</v>
      </c>
      <c r="C103" s="89" t="s">
        <v>77</v>
      </c>
      <c r="D103" s="8">
        <v>637026</v>
      </c>
      <c r="E103" s="21" t="s">
        <v>39</v>
      </c>
      <c r="F103" s="74">
        <v>150</v>
      </c>
      <c r="G103" s="74">
        <v>150</v>
      </c>
      <c r="H103" s="74">
        <v>150</v>
      </c>
    </row>
    <row r="104" spans="1:16" x14ac:dyDescent="0.25">
      <c r="A104" s="95"/>
      <c r="B104" s="95"/>
      <c r="C104" s="95"/>
      <c r="D104" s="96"/>
      <c r="E104" s="98" t="s">
        <v>212</v>
      </c>
      <c r="F104" s="81">
        <f>F105+F106</f>
        <v>520</v>
      </c>
      <c r="G104" s="81">
        <f t="shared" ref="G104:H104" si="12">G105+G106</f>
        <v>520</v>
      </c>
      <c r="H104" s="81">
        <f t="shared" si="12"/>
        <v>520</v>
      </c>
    </row>
    <row r="105" spans="1:16" x14ac:dyDescent="0.25">
      <c r="A105" s="89">
        <v>41</v>
      </c>
      <c r="B105" s="89" t="s">
        <v>78</v>
      </c>
      <c r="C105" s="89" t="s">
        <v>215</v>
      </c>
      <c r="D105" s="8">
        <v>637006</v>
      </c>
      <c r="E105" s="21" t="s">
        <v>213</v>
      </c>
      <c r="F105" s="74">
        <v>120</v>
      </c>
      <c r="G105" s="74">
        <v>120</v>
      </c>
      <c r="H105" s="74">
        <v>120</v>
      </c>
    </row>
    <row r="106" spans="1:16" ht="15.75" customHeight="1" x14ac:dyDescent="0.25">
      <c r="A106" s="89">
        <v>41</v>
      </c>
      <c r="B106" s="89" t="s">
        <v>78</v>
      </c>
      <c r="C106" s="89" t="s">
        <v>215</v>
      </c>
      <c r="D106" s="8">
        <v>641009</v>
      </c>
      <c r="E106" s="21" t="s">
        <v>214</v>
      </c>
      <c r="F106" s="74">
        <v>400</v>
      </c>
      <c r="G106" s="74">
        <v>400</v>
      </c>
      <c r="H106" s="74">
        <v>400</v>
      </c>
    </row>
    <row r="107" spans="1:16" x14ac:dyDescent="0.25">
      <c r="A107" s="91"/>
      <c r="B107" s="91"/>
      <c r="C107" s="91"/>
      <c r="D107" s="75"/>
      <c r="E107" s="76" t="s">
        <v>79</v>
      </c>
      <c r="F107" s="82">
        <f>F26+F65+F67+F69+F75+F78+F83+F86+F91+F94+F98+F100+F104</f>
        <v>98500</v>
      </c>
      <c r="G107" s="82">
        <f t="shared" ref="G107:H107" si="13">G26+G65+G67+G69+G75+G78+G83+G86+G91+G94+G98+G100+G104</f>
        <v>99800</v>
      </c>
      <c r="H107" s="82">
        <f t="shared" si="13"/>
        <v>99800</v>
      </c>
      <c r="K107" s="16"/>
      <c r="L107" s="16"/>
      <c r="M107" s="16"/>
      <c r="N107" s="16"/>
    </row>
    <row r="108" spans="1:16" x14ac:dyDescent="0.25">
      <c r="A108" s="89">
        <v>41</v>
      </c>
      <c r="B108" s="89" t="s">
        <v>16</v>
      </c>
      <c r="C108" s="89" t="s">
        <v>216</v>
      </c>
      <c r="D108" s="8">
        <v>717002</v>
      </c>
      <c r="E108" s="23" t="s">
        <v>80</v>
      </c>
      <c r="F108" s="74">
        <v>2000</v>
      </c>
      <c r="G108" s="74">
        <v>2000</v>
      </c>
      <c r="H108" s="74">
        <v>2000</v>
      </c>
      <c r="K108" s="16"/>
      <c r="L108" s="16"/>
      <c r="M108" s="16"/>
    </row>
    <row r="109" spans="1:16" x14ac:dyDescent="0.25">
      <c r="A109" s="89">
        <v>46</v>
      </c>
      <c r="B109" s="89"/>
      <c r="C109" s="89">
        <v>620</v>
      </c>
      <c r="D109" s="8">
        <v>717002</v>
      </c>
      <c r="E109" s="23" t="s">
        <v>220</v>
      </c>
      <c r="F109" s="74">
        <v>3000</v>
      </c>
      <c r="G109" s="74">
        <v>3000</v>
      </c>
      <c r="H109" s="74">
        <v>3000</v>
      </c>
      <c r="K109" s="16"/>
      <c r="L109" s="16"/>
      <c r="M109" s="16"/>
    </row>
    <row r="110" spans="1:16" x14ac:dyDescent="0.25">
      <c r="A110" s="89">
        <v>41</v>
      </c>
      <c r="B110" s="90" t="s">
        <v>65</v>
      </c>
      <c r="C110" s="89" t="s">
        <v>66</v>
      </c>
      <c r="D110" s="8">
        <v>717002</v>
      </c>
      <c r="E110" s="23" t="s">
        <v>203</v>
      </c>
      <c r="F110" s="74">
        <v>1000</v>
      </c>
      <c r="G110" s="74">
        <v>1000</v>
      </c>
      <c r="H110" s="74">
        <v>1000</v>
      </c>
      <c r="K110" s="16"/>
      <c r="L110" s="16"/>
      <c r="M110" s="16"/>
    </row>
    <row r="111" spans="1:16" x14ac:dyDescent="0.25">
      <c r="A111" s="91"/>
      <c r="B111" s="91"/>
      <c r="C111" s="91"/>
      <c r="D111" s="75"/>
      <c r="E111" s="76" t="s">
        <v>81</v>
      </c>
      <c r="F111" s="83">
        <f>F108+F109+F110</f>
        <v>6000</v>
      </c>
      <c r="G111" s="83">
        <f t="shared" ref="G111:H111" si="14">G108+G109+G110</f>
        <v>6000</v>
      </c>
      <c r="H111" s="83">
        <f t="shared" si="14"/>
        <v>6000</v>
      </c>
    </row>
    <row r="112" spans="1:16" x14ac:dyDescent="0.25">
      <c r="A112" s="89">
        <v>41</v>
      </c>
      <c r="B112" s="89" t="s">
        <v>16</v>
      </c>
      <c r="C112" s="89">
        <v>170</v>
      </c>
      <c r="D112" s="8">
        <v>821005</v>
      </c>
      <c r="E112" s="23" t="s">
        <v>82</v>
      </c>
      <c r="F112" s="80">
        <v>2200</v>
      </c>
      <c r="G112" s="80">
        <v>2200</v>
      </c>
      <c r="H112" s="80">
        <v>2200</v>
      </c>
    </row>
    <row r="113" spans="1:14" x14ac:dyDescent="0.25">
      <c r="A113" s="92"/>
      <c r="B113" s="92"/>
      <c r="C113" s="92"/>
      <c r="D113" s="11"/>
      <c r="E113" s="22" t="s">
        <v>202</v>
      </c>
      <c r="F113" s="84">
        <f>F112</f>
        <v>2200</v>
      </c>
      <c r="G113" s="84">
        <f t="shared" ref="G113:H113" si="15">G112</f>
        <v>2200</v>
      </c>
      <c r="H113" s="84">
        <f t="shared" si="15"/>
        <v>2200</v>
      </c>
    </row>
    <row r="114" spans="1:14" x14ac:dyDescent="0.25">
      <c r="A114" s="24"/>
      <c r="B114" s="24"/>
      <c r="C114" s="24"/>
      <c r="D114" s="24"/>
      <c r="E114" s="25" t="s">
        <v>83</v>
      </c>
      <c r="F114" s="85">
        <f>F107+F111+F113</f>
        <v>106700</v>
      </c>
      <c r="G114" s="85">
        <f t="shared" ref="G114:H114" si="16">G107+G111+G113</f>
        <v>108000</v>
      </c>
      <c r="H114" s="85">
        <f t="shared" si="16"/>
        <v>108000</v>
      </c>
      <c r="K114" s="16"/>
      <c r="N114" s="16"/>
    </row>
    <row r="116" spans="1:14" x14ac:dyDescent="0.25">
      <c r="N116" s="16"/>
    </row>
    <row r="118" spans="1:14" x14ac:dyDescent="0.25">
      <c r="A118" s="11"/>
      <c r="B118" s="11"/>
      <c r="C118" s="11"/>
      <c r="D118" s="11"/>
      <c r="E118" s="12" t="s">
        <v>11</v>
      </c>
      <c r="F118" s="93">
        <f>F19</f>
        <v>106700</v>
      </c>
      <c r="G118" s="77">
        <f>G19</f>
        <v>108000</v>
      </c>
      <c r="H118" s="77">
        <f>H19</f>
        <v>108000</v>
      </c>
    </row>
    <row r="119" spans="1:14" x14ac:dyDescent="0.25">
      <c r="A119" s="11"/>
      <c r="B119" s="11"/>
      <c r="C119" s="11"/>
      <c r="D119" s="11"/>
      <c r="E119" s="12" t="s">
        <v>12</v>
      </c>
      <c r="F119" s="93">
        <v>0</v>
      </c>
      <c r="G119" s="77">
        <f>G20</f>
        <v>0</v>
      </c>
      <c r="H119" s="77">
        <f>H20</f>
        <v>0</v>
      </c>
    </row>
    <row r="120" spans="1:14" x14ac:dyDescent="0.25">
      <c r="A120" s="11"/>
      <c r="B120" s="11"/>
      <c r="C120" s="11"/>
      <c r="D120" s="11"/>
      <c r="E120" s="12" t="s">
        <v>201</v>
      </c>
      <c r="F120" s="93">
        <v>0</v>
      </c>
      <c r="G120" s="77">
        <f>G21</f>
        <v>0</v>
      </c>
      <c r="H120" s="77">
        <f>H21</f>
        <v>0</v>
      </c>
    </row>
    <row r="121" spans="1:14" x14ac:dyDescent="0.25">
      <c r="A121" s="13"/>
      <c r="B121" s="13"/>
      <c r="C121" s="13"/>
      <c r="D121" s="13"/>
      <c r="E121" s="14" t="s">
        <v>13</v>
      </c>
      <c r="F121" s="94">
        <f>F118+F119+F120</f>
        <v>106700</v>
      </c>
      <c r="G121" s="78">
        <f>SUM(G118,G119,G120)</f>
        <v>108000</v>
      </c>
      <c r="H121" s="78">
        <f>SUM(H118,H119,H120)</f>
        <v>108000</v>
      </c>
    </row>
    <row r="123" spans="1:14" x14ac:dyDescent="0.25">
      <c r="A123" s="91"/>
      <c r="B123" s="91"/>
      <c r="C123" s="91"/>
      <c r="D123" s="75"/>
      <c r="E123" s="76" t="s">
        <v>79</v>
      </c>
      <c r="F123" s="82">
        <f t="shared" ref="F123:H126" si="17">F107</f>
        <v>98500</v>
      </c>
      <c r="G123" s="81">
        <f t="shared" si="17"/>
        <v>99800</v>
      </c>
      <c r="H123" s="82">
        <f t="shared" si="17"/>
        <v>99800</v>
      </c>
    </row>
    <row r="124" spans="1:14" x14ac:dyDescent="0.25">
      <c r="A124" s="89">
        <v>41</v>
      </c>
      <c r="B124" s="89" t="s">
        <v>16</v>
      </c>
      <c r="C124" s="89" t="s">
        <v>216</v>
      </c>
      <c r="D124" s="8">
        <v>717002</v>
      </c>
      <c r="E124" s="23" t="s">
        <v>80</v>
      </c>
      <c r="F124" s="74">
        <f t="shared" si="17"/>
        <v>2000</v>
      </c>
      <c r="G124" s="80">
        <f t="shared" si="17"/>
        <v>2000</v>
      </c>
      <c r="H124" s="74">
        <f t="shared" si="17"/>
        <v>2000</v>
      </c>
    </row>
    <row r="125" spans="1:14" x14ac:dyDescent="0.25">
      <c r="A125" s="89">
        <v>46</v>
      </c>
      <c r="B125" s="89"/>
      <c r="C125" s="89">
        <v>620</v>
      </c>
      <c r="D125" s="8">
        <v>717002</v>
      </c>
      <c r="E125" s="23" t="s">
        <v>220</v>
      </c>
      <c r="F125" s="74">
        <f t="shared" si="17"/>
        <v>3000</v>
      </c>
      <c r="G125" s="80">
        <f t="shared" si="17"/>
        <v>3000</v>
      </c>
      <c r="H125" s="74">
        <f t="shared" si="17"/>
        <v>3000</v>
      </c>
    </row>
    <row r="126" spans="1:14" x14ac:dyDescent="0.25">
      <c r="A126" s="89">
        <v>41</v>
      </c>
      <c r="B126" s="90" t="s">
        <v>65</v>
      </c>
      <c r="C126" s="89" t="s">
        <v>66</v>
      </c>
      <c r="D126" s="8">
        <v>717002</v>
      </c>
      <c r="E126" s="23" t="s">
        <v>203</v>
      </c>
      <c r="F126" s="74">
        <f t="shared" si="17"/>
        <v>1000</v>
      </c>
      <c r="G126" s="80">
        <f t="shared" si="17"/>
        <v>1000</v>
      </c>
      <c r="H126" s="74">
        <f t="shared" si="17"/>
        <v>1000</v>
      </c>
    </row>
    <row r="127" spans="1:14" x14ac:dyDescent="0.25">
      <c r="A127" s="91"/>
      <c r="B127" s="91"/>
      <c r="C127" s="91"/>
      <c r="D127" s="75"/>
      <c r="E127" s="76" t="s">
        <v>81</v>
      </c>
      <c r="F127" s="83">
        <f>F124+F125+F126</f>
        <v>6000</v>
      </c>
      <c r="G127" s="83">
        <f t="shared" ref="G127:H127" si="18">G124+G125+G126</f>
        <v>6000</v>
      </c>
      <c r="H127" s="83">
        <f t="shared" si="18"/>
        <v>6000</v>
      </c>
    </row>
    <row r="128" spans="1:14" x14ac:dyDescent="0.25">
      <c r="A128" s="89">
        <v>41</v>
      </c>
      <c r="B128" s="89" t="s">
        <v>16</v>
      </c>
      <c r="C128" s="89">
        <v>170</v>
      </c>
      <c r="D128" s="8">
        <v>821005</v>
      </c>
      <c r="E128" s="23" t="s">
        <v>82</v>
      </c>
      <c r="F128" s="80">
        <v>2200</v>
      </c>
      <c r="G128" s="80">
        <f>G112</f>
        <v>2200</v>
      </c>
      <c r="H128" s="80">
        <f>H112</f>
        <v>2200</v>
      </c>
    </row>
    <row r="129" spans="1:8" x14ac:dyDescent="0.25">
      <c r="A129" s="92"/>
      <c r="B129" s="92"/>
      <c r="C129" s="92"/>
      <c r="D129" s="11"/>
      <c r="E129" s="22" t="s">
        <v>202</v>
      </c>
      <c r="F129" s="84">
        <f>F128</f>
        <v>2200</v>
      </c>
      <c r="G129" s="84">
        <f>G128</f>
        <v>2200</v>
      </c>
      <c r="H129" s="84">
        <f>H128</f>
        <v>2200</v>
      </c>
    </row>
    <row r="130" spans="1:8" x14ac:dyDescent="0.25">
      <c r="A130" s="24"/>
      <c r="B130" s="24"/>
      <c r="C130" s="24"/>
      <c r="D130" s="24"/>
      <c r="E130" s="25" t="s">
        <v>83</v>
      </c>
      <c r="F130" s="85">
        <f>F123+F127+F129</f>
        <v>106700</v>
      </c>
      <c r="G130" s="85">
        <f>G123+G127+G129</f>
        <v>108000</v>
      </c>
      <c r="H130" s="85">
        <f>SUM(H123,H127,H129)</f>
        <v>108000</v>
      </c>
    </row>
    <row r="133" spans="1:8" x14ac:dyDescent="0.25">
      <c r="A133" t="s">
        <v>243</v>
      </c>
      <c r="D133" s="100">
        <v>43435</v>
      </c>
      <c r="E133"/>
    </row>
    <row r="150" spans="9:9" x14ac:dyDescent="0.25">
      <c r="I150" s="1" t="s">
        <v>242</v>
      </c>
    </row>
  </sheetData>
  <pageMargins left="0.31527777777777777" right="0.31527777777777777" top="0.78749999999999998" bottom="0.78749999999999998" header="0.51180555555555551" footer="0.51180555555555551"/>
  <pageSetup paperSize="9" firstPageNumber="0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2"/>
  <sheetViews>
    <sheetView zoomScale="90" workbookViewId="0">
      <selection activeCell="H32" sqref="H32"/>
    </sheetView>
  </sheetViews>
  <sheetFormatPr defaultColWidth="8.7109375" defaultRowHeight="15" x14ac:dyDescent="0.25"/>
  <cols>
    <col min="1" max="1" width="7.42578125" style="1" customWidth="1"/>
    <col min="2" max="2" width="24.28515625" style="1" customWidth="1"/>
    <col min="3" max="3" width="11.28515625" style="1" customWidth="1"/>
    <col min="4" max="4" width="9.7109375" style="1" customWidth="1"/>
    <col min="5" max="5" width="9.85546875" style="1" customWidth="1"/>
    <col min="6" max="16384" width="8.7109375" style="1"/>
  </cols>
  <sheetData>
    <row r="1" spans="1:6" ht="17.25" x14ac:dyDescent="0.3">
      <c r="A1" s="26" t="s">
        <v>84</v>
      </c>
      <c r="C1" s="27"/>
      <c r="D1" s="27"/>
    </row>
    <row r="3" spans="1:6" x14ac:dyDescent="0.25">
      <c r="B3" s="28" t="s">
        <v>0</v>
      </c>
      <c r="C3" s="28"/>
      <c r="D3" s="28"/>
      <c r="E3" s="29"/>
      <c r="F3" s="30"/>
    </row>
    <row r="4" spans="1:6" x14ac:dyDescent="0.25">
      <c r="A4" s="31"/>
      <c r="B4" s="29"/>
      <c r="C4" s="29" t="s">
        <v>85</v>
      </c>
      <c r="D4" s="29" t="s">
        <v>86</v>
      </c>
      <c r="E4" s="29" t="s">
        <v>85</v>
      </c>
      <c r="F4" s="30"/>
    </row>
    <row r="5" spans="1:6" x14ac:dyDescent="0.25">
      <c r="A5" s="32"/>
      <c r="B5" s="33" t="s">
        <v>3</v>
      </c>
      <c r="C5" s="29">
        <v>2012</v>
      </c>
      <c r="D5" s="29">
        <v>2012</v>
      </c>
      <c r="E5" s="29">
        <v>2013</v>
      </c>
      <c r="F5" s="30"/>
    </row>
    <row r="6" spans="1:6" ht="15" customHeight="1" x14ac:dyDescent="0.25">
      <c r="A6" s="34"/>
      <c r="B6" s="35" t="s">
        <v>87</v>
      </c>
      <c r="C6" s="36">
        <f>SUM(C7,C9,C12)</f>
        <v>64650</v>
      </c>
      <c r="D6" s="36">
        <f>SUM(D7,D9,D12)</f>
        <v>61080</v>
      </c>
      <c r="E6" s="36">
        <f>SUM(E7,E9,E12)</f>
        <v>0</v>
      </c>
    </row>
    <row r="7" spans="1:6" x14ac:dyDescent="0.25">
      <c r="A7" s="34"/>
      <c r="B7" s="37" t="s">
        <v>88</v>
      </c>
      <c r="C7" s="36">
        <f>SUM(C8)</f>
        <v>49000</v>
      </c>
      <c r="D7" s="36">
        <f>SUM(D8)</f>
        <v>46000</v>
      </c>
      <c r="E7" s="36">
        <f>SUM(E8)</f>
        <v>0</v>
      </c>
    </row>
    <row r="8" spans="1:6" x14ac:dyDescent="0.25">
      <c r="A8" s="38"/>
      <c r="B8" s="39" t="s">
        <v>89</v>
      </c>
      <c r="C8" s="36">
        <v>49000</v>
      </c>
      <c r="D8" s="36">
        <v>46000</v>
      </c>
      <c r="E8" s="36"/>
    </row>
    <row r="9" spans="1:6" x14ac:dyDescent="0.25">
      <c r="A9" s="38"/>
      <c r="B9" s="37" t="s">
        <v>90</v>
      </c>
      <c r="C9" s="36">
        <f>SUM(C10:C11)</f>
        <v>8500</v>
      </c>
      <c r="D9" s="36">
        <f>SUM(D10:D11)</f>
        <v>8200</v>
      </c>
      <c r="E9" s="36">
        <f>SUM(E10:E11)</f>
        <v>0</v>
      </c>
    </row>
    <row r="10" spans="1:6" x14ac:dyDescent="0.25">
      <c r="A10" s="38"/>
      <c r="B10" s="39" t="s">
        <v>91</v>
      </c>
      <c r="C10" s="36">
        <v>3800</v>
      </c>
      <c r="D10" s="36">
        <v>3500</v>
      </c>
      <c r="E10" s="36"/>
    </row>
    <row r="11" spans="1:6" x14ac:dyDescent="0.25">
      <c r="A11" s="38"/>
      <c r="B11" s="39" t="s">
        <v>92</v>
      </c>
      <c r="C11" s="36">
        <v>4700</v>
      </c>
      <c r="D11" s="36">
        <v>4700</v>
      </c>
      <c r="E11" s="36"/>
    </row>
    <row r="12" spans="1:6" x14ac:dyDescent="0.25">
      <c r="A12" s="34"/>
      <c r="B12" s="37" t="s">
        <v>93</v>
      </c>
      <c r="C12" s="36">
        <f>SUM(C13:C14)</f>
        <v>7150</v>
      </c>
      <c r="D12" s="36">
        <f>SUM(D13:D14)</f>
        <v>6880</v>
      </c>
      <c r="E12" s="36">
        <f>SUM(E13:E14)</f>
        <v>0</v>
      </c>
    </row>
    <row r="13" spans="1:6" x14ac:dyDescent="0.25">
      <c r="A13" s="34"/>
      <c r="B13" s="39" t="s">
        <v>94</v>
      </c>
      <c r="C13" s="36">
        <v>680</v>
      </c>
      <c r="D13" s="36">
        <v>680</v>
      </c>
      <c r="E13" s="36"/>
    </row>
    <row r="14" spans="1:6" ht="15" customHeight="1" x14ac:dyDescent="0.25">
      <c r="A14" s="34"/>
      <c r="B14" s="39" t="s">
        <v>95</v>
      </c>
      <c r="C14" s="36">
        <v>6470</v>
      </c>
      <c r="D14" s="36">
        <v>6200</v>
      </c>
      <c r="E14" s="36"/>
    </row>
    <row r="15" spans="1:6" x14ac:dyDescent="0.25">
      <c r="A15" s="34"/>
      <c r="B15" s="35" t="s">
        <v>96</v>
      </c>
      <c r="C15" s="36">
        <f>SUM(C16,C19,C21,C23,C25)</f>
        <v>4320</v>
      </c>
      <c r="D15" s="36">
        <f>SUM(D16,D19,D21,D23,D25)</f>
        <v>3332</v>
      </c>
      <c r="E15" s="36">
        <f>SUM(E16,E19,E21,E23,E25)</f>
        <v>0</v>
      </c>
    </row>
    <row r="16" spans="1:6" ht="15" customHeight="1" x14ac:dyDescent="0.25">
      <c r="A16" s="40"/>
      <c r="B16" s="37" t="s">
        <v>97</v>
      </c>
      <c r="C16" s="36">
        <f>SUM(C17:C18)</f>
        <v>3100</v>
      </c>
      <c r="D16" s="36">
        <f>SUM(D17:D18)</f>
        <v>2700</v>
      </c>
      <c r="E16" s="36">
        <f>SUM(E17:E18)</f>
        <v>0</v>
      </c>
    </row>
    <row r="17" spans="1:5" ht="15" customHeight="1" x14ac:dyDescent="0.25">
      <c r="A17" s="41"/>
      <c r="B17" s="39" t="s">
        <v>98</v>
      </c>
      <c r="C17" s="36">
        <v>100</v>
      </c>
      <c r="D17" s="36">
        <v>100</v>
      </c>
      <c r="E17" s="36"/>
    </row>
    <row r="18" spans="1:5" x14ac:dyDescent="0.25">
      <c r="A18" s="42"/>
      <c r="B18" s="39" t="s">
        <v>99</v>
      </c>
      <c r="C18" s="36">
        <v>3000</v>
      </c>
      <c r="D18" s="36">
        <v>2600</v>
      </c>
      <c r="E18" s="36"/>
    </row>
    <row r="19" spans="1:5" ht="15" customHeight="1" x14ac:dyDescent="0.25">
      <c r="A19" s="34"/>
      <c r="B19" s="37" t="s">
        <v>100</v>
      </c>
      <c r="C19" s="36">
        <f>SUM(C20)</f>
        <v>600</v>
      </c>
      <c r="D19" s="36">
        <f>SUM(D20)</f>
        <v>400</v>
      </c>
      <c r="E19" s="36">
        <f>SUM(E20)</f>
        <v>0</v>
      </c>
    </row>
    <row r="20" spans="1:5" ht="15" customHeight="1" x14ac:dyDescent="0.25">
      <c r="A20" s="40"/>
      <c r="B20" s="39" t="s">
        <v>101</v>
      </c>
      <c r="C20" s="36">
        <v>600</v>
      </c>
      <c r="D20" s="36">
        <v>400</v>
      </c>
      <c r="E20" s="36"/>
    </row>
    <row r="21" spans="1:5" ht="15" customHeight="1" x14ac:dyDescent="0.25">
      <c r="A21" s="41"/>
      <c r="B21" s="37" t="s">
        <v>102</v>
      </c>
      <c r="C21" s="36">
        <f>SUM(C22)</f>
        <v>100</v>
      </c>
      <c r="D21" s="36">
        <f>SUM(D22)</f>
        <v>30</v>
      </c>
      <c r="E21" s="36">
        <f>SUM(E22)</f>
        <v>0</v>
      </c>
    </row>
    <row r="22" spans="1:5" ht="15" customHeight="1" x14ac:dyDescent="0.25">
      <c r="A22" s="41"/>
      <c r="B22" s="39" t="s">
        <v>103</v>
      </c>
      <c r="C22" s="36">
        <v>100</v>
      </c>
      <c r="D22" s="36">
        <v>30</v>
      </c>
      <c r="E22" s="36"/>
    </row>
    <row r="23" spans="1:5" ht="15" customHeight="1" x14ac:dyDescent="0.25">
      <c r="A23" s="41"/>
      <c r="B23" s="37" t="s">
        <v>104</v>
      </c>
      <c r="C23" s="36">
        <f>SUM(C24)</f>
        <v>500</v>
      </c>
      <c r="D23" s="36">
        <f>SUM(D24)</f>
        <v>200</v>
      </c>
      <c r="E23" s="36">
        <f>SUM(E24)</f>
        <v>0</v>
      </c>
    </row>
    <row r="24" spans="1:5" x14ac:dyDescent="0.25">
      <c r="A24" s="43"/>
      <c r="B24" s="44" t="s">
        <v>105</v>
      </c>
      <c r="C24" s="45">
        <v>500</v>
      </c>
      <c r="D24" s="45">
        <v>200</v>
      </c>
      <c r="E24" s="45"/>
    </row>
    <row r="25" spans="1:5" x14ac:dyDescent="0.25">
      <c r="A25" s="43"/>
      <c r="B25" s="46" t="s">
        <v>106</v>
      </c>
      <c r="C25" s="47">
        <f>SUM(C26)</f>
        <v>20</v>
      </c>
      <c r="D25" s="47">
        <f>SUM(D26)</f>
        <v>2</v>
      </c>
      <c r="E25" s="47">
        <f>SUM(E26)</f>
        <v>0</v>
      </c>
    </row>
    <row r="26" spans="1:5" x14ac:dyDescent="0.25">
      <c r="A26" s="43"/>
      <c r="B26" s="44" t="s">
        <v>107</v>
      </c>
      <c r="C26" s="45">
        <v>20</v>
      </c>
      <c r="D26" s="45">
        <v>2</v>
      </c>
      <c r="E26" s="45"/>
    </row>
    <row r="27" spans="1:5" x14ac:dyDescent="0.25">
      <c r="A27" s="37"/>
      <c r="B27" s="46" t="s">
        <v>108</v>
      </c>
      <c r="C27" s="48"/>
      <c r="D27" s="48"/>
      <c r="E27" s="48"/>
    </row>
    <row r="28" spans="1:5" x14ac:dyDescent="0.25">
      <c r="B28" s="46" t="s">
        <v>109</v>
      </c>
      <c r="C28" s="45">
        <f>SUM(C29:C31)</f>
        <v>1900</v>
      </c>
      <c r="D28" s="45">
        <f>SUM(D29:D31)</f>
        <v>1500</v>
      </c>
      <c r="E28" s="45">
        <f>SUM(E29:E31)</f>
        <v>0</v>
      </c>
    </row>
    <row r="29" spans="1:5" x14ac:dyDescent="0.25">
      <c r="B29" s="44" t="s">
        <v>110</v>
      </c>
      <c r="C29" s="49">
        <v>1900</v>
      </c>
      <c r="D29" s="49">
        <v>1500</v>
      </c>
      <c r="E29" s="49"/>
    </row>
    <row r="30" spans="1:5" x14ac:dyDescent="0.25">
      <c r="B30" s="50" t="s">
        <v>111</v>
      </c>
      <c r="C30" s="51"/>
      <c r="D30" s="51"/>
      <c r="E30" s="51"/>
    </row>
    <row r="31" spans="1:5" x14ac:dyDescent="0.25">
      <c r="B31" s="28" t="s">
        <v>112</v>
      </c>
      <c r="C31" s="36"/>
      <c r="D31" s="36"/>
      <c r="E31" s="36"/>
    </row>
    <row r="32" spans="1:5" x14ac:dyDescent="0.25">
      <c r="B32" s="52" t="s">
        <v>113</v>
      </c>
      <c r="C32" s="53">
        <f>SUM(C6,C15,C27,C28)</f>
        <v>70870</v>
      </c>
      <c r="D32" s="53">
        <f>SUM(D6,D15,D27,D28)</f>
        <v>65912</v>
      </c>
      <c r="E32" s="53">
        <f>SUM(E6,E15,E27,E28)</f>
        <v>0</v>
      </c>
    </row>
    <row r="33" spans="1:8" x14ac:dyDescent="0.25">
      <c r="B33" s="52" t="s">
        <v>12</v>
      </c>
      <c r="C33" s="53">
        <v>12480</v>
      </c>
      <c r="D33" s="53">
        <v>12480</v>
      </c>
      <c r="E33" s="53"/>
    </row>
    <row r="34" spans="1:8" x14ac:dyDescent="0.25">
      <c r="B34" s="52" t="s">
        <v>114</v>
      </c>
      <c r="C34" s="53"/>
      <c r="D34" s="53"/>
      <c r="E34" s="53"/>
    </row>
    <row r="35" spans="1:8" x14ac:dyDescent="0.25">
      <c r="B35" s="54" t="s">
        <v>115</v>
      </c>
      <c r="C35" s="55">
        <f>SUM(C32:C34)</f>
        <v>83350</v>
      </c>
      <c r="D35" s="55">
        <f>SUM(D32:D34)</f>
        <v>78392</v>
      </c>
      <c r="E35" s="55">
        <f>SUM(E32:E34)</f>
        <v>0</v>
      </c>
    </row>
    <row r="36" spans="1:8" x14ac:dyDescent="0.25">
      <c r="B36" s="56"/>
      <c r="C36" s="56"/>
      <c r="D36" s="56"/>
      <c r="E36" s="56"/>
      <c r="H36" s="30"/>
    </row>
    <row r="37" spans="1:8" x14ac:dyDescent="0.25">
      <c r="B37" s="56"/>
      <c r="C37" s="56"/>
      <c r="D37" s="56"/>
      <c r="E37" s="56"/>
    </row>
    <row r="38" spans="1:8" x14ac:dyDescent="0.25">
      <c r="B38" s="56"/>
      <c r="C38" s="56"/>
      <c r="D38" s="56"/>
      <c r="E38" s="56"/>
    </row>
    <row r="39" spans="1:8" x14ac:dyDescent="0.25">
      <c r="B39" s="56"/>
      <c r="C39" s="56"/>
      <c r="D39" s="56"/>
      <c r="E39" s="56"/>
    </row>
    <row r="40" spans="1:8" x14ac:dyDescent="0.25">
      <c r="B40" s="57" t="s">
        <v>116</v>
      </c>
      <c r="C40" s="57">
        <f>SUM(C35-C142)</f>
        <v>0</v>
      </c>
      <c r="D40" s="57">
        <f>SUM(D35-D142)</f>
        <v>185</v>
      </c>
      <c r="E40" s="57">
        <f>SUM(E35-E142)</f>
        <v>0</v>
      </c>
    </row>
    <row r="41" spans="1:8" x14ac:dyDescent="0.25">
      <c r="B41" s="56"/>
      <c r="C41" s="56"/>
      <c r="D41" s="56"/>
      <c r="E41" s="56"/>
    </row>
    <row r="42" spans="1:8" x14ac:dyDescent="0.25">
      <c r="B42" s="56"/>
      <c r="C42" s="56"/>
      <c r="D42" s="56"/>
      <c r="E42" s="56"/>
    </row>
    <row r="43" spans="1:8" x14ac:dyDescent="0.25">
      <c r="B43" s="56"/>
      <c r="C43" s="56"/>
      <c r="D43" s="56"/>
      <c r="E43" s="56"/>
    </row>
    <row r="44" spans="1:8" x14ac:dyDescent="0.25">
      <c r="B44" s="56"/>
      <c r="C44" s="56"/>
      <c r="D44" s="56"/>
      <c r="E44" s="56"/>
    </row>
    <row r="45" spans="1:8" x14ac:dyDescent="0.25">
      <c r="B45" s="56"/>
      <c r="C45" s="56"/>
      <c r="D45" s="56"/>
      <c r="E45" s="56"/>
    </row>
    <row r="48" spans="1:8" ht="15.75" x14ac:dyDescent="0.25">
      <c r="A48" s="58"/>
      <c r="B48" s="59" t="s">
        <v>14</v>
      </c>
      <c r="C48" s="58"/>
      <c r="D48" s="58"/>
      <c r="E48" s="58"/>
    </row>
    <row r="49" spans="1:5" x14ac:dyDescent="0.25">
      <c r="A49" s="20"/>
      <c r="B49" s="20"/>
      <c r="C49" s="20" t="s">
        <v>85</v>
      </c>
      <c r="D49" s="20" t="s">
        <v>86</v>
      </c>
      <c r="E49" s="20" t="s">
        <v>85</v>
      </c>
    </row>
    <row r="50" spans="1:5" x14ac:dyDescent="0.25">
      <c r="A50" s="60" t="s">
        <v>117</v>
      </c>
      <c r="B50" s="60" t="s">
        <v>3</v>
      </c>
      <c r="C50" s="61">
        <v>2012</v>
      </c>
      <c r="D50" s="61">
        <v>2012</v>
      </c>
      <c r="E50" s="61">
        <v>2013</v>
      </c>
    </row>
    <row r="51" spans="1:5" ht="15.75" x14ac:dyDescent="0.25">
      <c r="A51" s="62">
        <v>1.1000000000000001</v>
      </c>
      <c r="B51" s="63" t="s">
        <v>118</v>
      </c>
      <c r="C51" s="60">
        <f>SUM(C52,C54,C63,C73,C76,C78,C89,C91)</f>
        <v>52078</v>
      </c>
      <c r="D51" s="60">
        <f>SUM(D52,D54,D63,D73,D76,D78,D89,D91)</f>
        <v>50842</v>
      </c>
      <c r="E51" s="60">
        <f>SUM(E52,E54,E63,E73,E76,E78,E89,E91)</f>
        <v>0</v>
      </c>
    </row>
    <row r="52" spans="1:5" x14ac:dyDescent="0.25">
      <c r="A52" s="64"/>
      <c r="B52" s="65" t="s">
        <v>119</v>
      </c>
      <c r="C52" s="20">
        <f>SUM(C53)</f>
        <v>27500</v>
      </c>
      <c r="D52" s="20">
        <f>SUM(D53)</f>
        <v>27300</v>
      </c>
      <c r="E52" s="20">
        <f>SUM(E53)</f>
        <v>0</v>
      </c>
    </row>
    <row r="53" spans="1:5" x14ac:dyDescent="0.25">
      <c r="A53" s="58"/>
      <c r="B53" s="66" t="s">
        <v>120</v>
      </c>
      <c r="C53" s="58">
        <v>27500</v>
      </c>
      <c r="D53" s="58">
        <v>27300</v>
      </c>
      <c r="E53" s="58"/>
    </row>
    <row r="54" spans="1:5" x14ac:dyDescent="0.25">
      <c r="A54" s="58"/>
      <c r="B54" s="65" t="s">
        <v>121</v>
      </c>
      <c r="C54" s="20">
        <f>SUM(C55:C62)</f>
        <v>9611</v>
      </c>
      <c r="D54" s="20">
        <f>SUM(D55:D62)</f>
        <v>9542</v>
      </c>
      <c r="E54" s="20">
        <f>SUM(E55:E62)</f>
        <v>0</v>
      </c>
    </row>
    <row r="55" spans="1:5" x14ac:dyDescent="0.25">
      <c r="A55" s="58"/>
      <c r="B55" s="66" t="s">
        <v>122</v>
      </c>
      <c r="C55" s="58">
        <v>2720</v>
      </c>
      <c r="D55" s="58">
        <v>2704</v>
      </c>
      <c r="E55" s="58"/>
    </row>
    <row r="56" spans="1:5" x14ac:dyDescent="0.25">
      <c r="A56" s="58"/>
      <c r="B56" s="66" t="s">
        <v>123</v>
      </c>
      <c r="C56" s="58">
        <v>30</v>
      </c>
      <c r="D56" s="58">
        <v>26</v>
      </c>
      <c r="E56" s="58"/>
    </row>
    <row r="57" spans="1:5" x14ac:dyDescent="0.25">
      <c r="A57" s="58"/>
      <c r="B57" s="66" t="s">
        <v>124</v>
      </c>
      <c r="C57" s="58">
        <v>385</v>
      </c>
      <c r="D57" s="58">
        <v>382</v>
      </c>
      <c r="E57" s="58"/>
    </row>
    <row r="58" spans="1:5" x14ac:dyDescent="0.25">
      <c r="A58" s="58"/>
      <c r="B58" s="58" t="s">
        <v>125</v>
      </c>
      <c r="C58" s="58">
        <v>3850</v>
      </c>
      <c r="D58" s="58">
        <v>3823</v>
      </c>
      <c r="E58" s="58"/>
    </row>
    <row r="59" spans="1:5" x14ac:dyDescent="0.25">
      <c r="A59" s="58"/>
      <c r="B59" s="66" t="s">
        <v>126</v>
      </c>
      <c r="C59" s="58">
        <v>220</v>
      </c>
      <c r="D59" s="58">
        <v>218</v>
      </c>
      <c r="E59" s="58"/>
    </row>
    <row r="60" spans="1:5" x14ac:dyDescent="0.25">
      <c r="A60" s="58"/>
      <c r="B60" s="66" t="s">
        <v>127</v>
      </c>
      <c r="C60" s="58">
        <v>825</v>
      </c>
      <c r="D60" s="58">
        <v>819</v>
      </c>
      <c r="E60" s="58"/>
    </row>
    <row r="61" spans="1:5" x14ac:dyDescent="0.25">
      <c r="A61" s="58"/>
      <c r="B61" s="66" t="s">
        <v>128</v>
      </c>
      <c r="C61" s="58">
        <v>275</v>
      </c>
      <c r="D61" s="58">
        <v>273</v>
      </c>
      <c r="E61" s="58"/>
    </row>
    <row r="62" spans="1:5" x14ac:dyDescent="0.25">
      <c r="A62" s="58"/>
      <c r="B62" s="66" t="s">
        <v>129</v>
      </c>
      <c r="C62" s="58">
        <v>1306</v>
      </c>
      <c r="D62" s="58">
        <v>1297</v>
      </c>
      <c r="E62" s="58"/>
    </row>
    <row r="63" spans="1:5" x14ac:dyDescent="0.25">
      <c r="A63" s="58"/>
      <c r="B63" s="65" t="s">
        <v>130</v>
      </c>
      <c r="C63" s="20">
        <f>SUM(C64:C72)</f>
        <v>6580</v>
      </c>
      <c r="D63" s="20">
        <f>SUM(D64:D72)</f>
        <v>6060</v>
      </c>
      <c r="E63" s="20">
        <f>SUM(E64:E72)</f>
        <v>0</v>
      </c>
    </row>
    <row r="64" spans="1:5" x14ac:dyDescent="0.25">
      <c r="A64" s="58"/>
      <c r="B64" s="66" t="s">
        <v>131</v>
      </c>
      <c r="C64" s="58">
        <v>1200</v>
      </c>
      <c r="D64" s="58">
        <v>950</v>
      </c>
      <c r="E64" s="58"/>
    </row>
    <row r="65" spans="1:5" x14ac:dyDescent="0.25">
      <c r="A65" s="58"/>
      <c r="B65" s="66" t="s">
        <v>132</v>
      </c>
      <c r="C65" s="58">
        <v>2600</v>
      </c>
      <c r="D65" s="58">
        <v>2600</v>
      </c>
      <c r="E65" s="58"/>
    </row>
    <row r="66" spans="1:5" x14ac:dyDescent="0.25">
      <c r="A66" s="58"/>
      <c r="B66" s="66" t="s">
        <v>133</v>
      </c>
      <c r="C66" s="58">
        <v>100</v>
      </c>
      <c r="D66" s="58">
        <v>50</v>
      </c>
      <c r="E66" s="58"/>
    </row>
    <row r="67" spans="1:5" x14ac:dyDescent="0.25">
      <c r="A67" s="58"/>
      <c r="B67" s="66" t="s">
        <v>134</v>
      </c>
      <c r="C67" s="58">
        <v>1000</v>
      </c>
      <c r="D67" s="58">
        <v>1000</v>
      </c>
      <c r="E67" s="58"/>
    </row>
    <row r="68" spans="1:5" x14ac:dyDescent="0.25">
      <c r="A68" s="58"/>
      <c r="B68" s="66" t="s">
        <v>135</v>
      </c>
      <c r="C68" s="58">
        <v>50</v>
      </c>
      <c r="D68" s="58">
        <v>34</v>
      </c>
      <c r="E68" s="58"/>
    </row>
    <row r="69" spans="1:5" x14ac:dyDescent="0.25">
      <c r="A69" s="58"/>
      <c r="B69" s="66" t="s">
        <v>136</v>
      </c>
      <c r="C69" s="58">
        <v>1100</v>
      </c>
      <c r="D69" s="58">
        <v>1082</v>
      </c>
      <c r="E69" s="58"/>
    </row>
    <row r="70" spans="1:5" x14ac:dyDescent="0.25">
      <c r="A70" s="58"/>
      <c r="B70" s="66" t="s">
        <v>137</v>
      </c>
      <c r="C70" s="58">
        <v>100</v>
      </c>
      <c r="D70" s="58">
        <v>100</v>
      </c>
      <c r="E70" s="58"/>
    </row>
    <row r="71" spans="1:5" x14ac:dyDescent="0.25">
      <c r="A71" s="58"/>
      <c r="B71" s="66" t="s">
        <v>138</v>
      </c>
      <c r="C71" s="58">
        <v>100</v>
      </c>
      <c r="D71" s="58">
        <v>90</v>
      </c>
      <c r="E71" s="58"/>
    </row>
    <row r="72" spans="1:5" x14ac:dyDescent="0.25">
      <c r="A72" s="58"/>
      <c r="B72" s="66" t="s">
        <v>139</v>
      </c>
      <c r="C72" s="58">
        <v>330</v>
      </c>
      <c r="D72" s="58">
        <v>154</v>
      </c>
      <c r="E72" s="58"/>
    </row>
    <row r="73" spans="1:5" x14ac:dyDescent="0.25">
      <c r="A73" s="58"/>
      <c r="B73" s="65" t="s">
        <v>140</v>
      </c>
      <c r="C73" s="20">
        <f>SUM(C74:C75)</f>
        <v>2035</v>
      </c>
      <c r="D73" s="20">
        <f>SUM(D74:D75)</f>
        <v>1886</v>
      </c>
      <c r="E73" s="20">
        <f>SUM(E74:E75)</f>
        <v>0</v>
      </c>
    </row>
    <row r="74" spans="1:5" x14ac:dyDescent="0.25">
      <c r="A74" s="58"/>
      <c r="B74" s="66" t="s">
        <v>141</v>
      </c>
      <c r="C74" s="58">
        <v>520</v>
      </c>
      <c r="D74" s="58">
        <v>534</v>
      </c>
      <c r="E74" s="58"/>
    </row>
    <row r="75" spans="1:5" x14ac:dyDescent="0.25">
      <c r="A75" s="58"/>
      <c r="B75" s="66" t="s">
        <v>142</v>
      </c>
      <c r="C75" s="58">
        <v>1515</v>
      </c>
      <c r="D75" s="58">
        <v>1352</v>
      </c>
      <c r="E75" s="58"/>
    </row>
    <row r="76" spans="1:5" x14ac:dyDescent="0.25">
      <c r="A76" s="20"/>
      <c r="B76" s="65" t="s">
        <v>143</v>
      </c>
      <c r="C76" s="20">
        <f>SUM(C77)</f>
        <v>22</v>
      </c>
      <c r="D76" s="20">
        <f>SUM(D77)</f>
        <v>22</v>
      </c>
      <c r="E76" s="20">
        <f>SUM(E77)</f>
        <v>0</v>
      </c>
    </row>
    <row r="77" spans="1:5" x14ac:dyDescent="0.25">
      <c r="A77" s="58"/>
      <c r="B77" s="66" t="s">
        <v>144</v>
      </c>
      <c r="C77" s="58">
        <v>22</v>
      </c>
      <c r="D77" s="58">
        <v>22</v>
      </c>
      <c r="E77" s="58"/>
    </row>
    <row r="78" spans="1:5" x14ac:dyDescent="0.25">
      <c r="A78" s="58"/>
      <c r="B78" s="65" t="s">
        <v>145</v>
      </c>
      <c r="C78" s="20">
        <f>SUM(C79:C88)</f>
        <v>5010</v>
      </c>
      <c r="D78" s="20">
        <f>SUM(D79:D88)</f>
        <v>4732</v>
      </c>
      <c r="E78" s="20">
        <f>SUM(E79:E88)</f>
        <v>0</v>
      </c>
    </row>
    <row r="79" spans="1:5" x14ac:dyDescent="0.25">
      <c r="A79" s="58"/>
      <c r="B79" s="66" t="s">
        <v>146</v>
      </c>
      <c r="C79" s="58">
        <v>70</v>
      </c>
      <c r="D79" s="58">
        <v>70</v>
      </c>
      <c r="E79" s="58"/>
    </row>
    <row r="80" spans="1:5" x14ac:dyDescent="0.25">
      <c r="A80" s="58"/>
      <c r="B80" s="66" t="s">
        <v>147</v>
      </c>
      <c r="C80" s="58">
        <v>200</v>
      </c>
      <c r="D80" s="58">
        <v>141</v>
      </c>
      <c r="E80" s="58"/>
    </row>
    <row r="81" spans="1:5" x14ac:dyDescent="0.25">
      <c r="A81" s="58"/>
      <c r="B81" s="58" t="s">
        <v>148</v>
      </c>
      <c r="C81" s="58">
        <v>1050</v>
      </c>
      <c r="D81" s="58">
        <v>1040</v>
      </c>
      <c r="E81" s="58"/>
    </row>
    <row r="82" spans="1:5" x14ac:dyDescent="0.25">
      <c r="A82" s="58"/>
      <c r="B82" s="58" t="s">
        <v>149</v>
      </c>
      <c r="C82" s="58">
        <v>810</v>
      </c>
      <c r="D82" s="58">
        <v>650</v>
      </c>
      <c r="E82" s="58"/>
    </row>
    <row r="83" spans="1:5" x14ac:dyDescent="0.25">
      <c r="A83" s="58"/>
      <c r="B83" s="58" t="s">
        <v>150</v>
      </c>
      <c r="C83" s="58">
        <v>600</v>
      </c>
      <c r="D83" s="58">
        <v>560</v>
      </c>
      <c r="E83" s="58"/>
    </row>
    <row r="84" spans="1:5" x14ac:dyDescent="0.25">
      <c r="A84" s="58"/>
      <c r="B84" s="58" t="s">
        <v>151</v>
      </c>
      <c r="C84" s="58">
        <v>100</v>
      </c>
      <c r="D84" s="58">
        <v>95</v>
      </c>
      <c r="E84" s="58"/>
    </row>
    <row r="85" spans="1:5" x14ac:dyDescent="0.25">
      <c r="A85" s="58"/>
      <c r="B85" s="58" t="s">
        <v>152</v>
      </c>
      <c r="C85" s="58">
        <v>70</v>
      </c>
      <c r="D85" s="58">
        <v>70</v>
      </c>
      <c r="E85" s="58"/>
    </row>
    <row r="86" spans="1:5" x14ac:dyDescent="0.25">
      <c r="A86" s="58"/>
      <c r="B86" s="58" t="s">
        <v>153</v>
      </c>
      <c r="C86" s="58">
        <v>1730</v>
      </c>
      <c r="D86" s="58">
        <v>1730</v>
      </c>
      <c r="E86" s="58"/>
    </row>
    <row r="87" spans="1:5" x14ac:dyDescent="0.25">
      <c r="A87" s="58"/>
      <c r="B87" s="58" t="s">
        <v>154</v>
      </c>
      <c r="C87" s="58">
        <v>375</v>
      </c>
      <c r="D87" s="58">
        <v>375</v>
      </c>
      <c r="E87" s="58"/>
    </row>
    <row r="88" spans="1:5" x14ac:dyDescent="0.25">
      <c r="A88" s="58"/>
      <c r="B88" s="58" t="s">
        <v>155</v>
      </c>
      <c r="C88" s="58">
        <v>5</v>
      </c>
      <c r="D88" s="58">
        <v>1</v>
      </c>
      <c r="E88" s="58"/>
    </row>
    <row r="89" spans="1:5" x14ac:dyDescent="0.25">
      <c r="A89" s="58"/>
      <c r="B89" s="65" t="s">
        <v>156</v>
      </c>
      <c r="C89" s="20">
        <f>SUM(C90)</f>
        <v>1300</v>
      </c>
      <c r="D89" s="20">
        <f>SUM(D90)</f>
        <v>1300</v>
      </c>
      <c r="E89" s="20">
        <f>SUM(E90)</f>
        <v>0</v>
      </c>
    </row>
    <row r="90" spans="1:5" x14ac:dyDescent="0.25">
      <c r="A90" s="58"/>
      <c r="B90" s="66" t="s">
        <v>157</v>
      </c>
      <c r="C90" s="58">
        <v>1300</v>
      </c>
      <c r="D90" s="58">
        <v>1300</v>
      </c>
      <c r="E90" s="58"/>
    </row>
    <row r="91" spans="1:5" x14ac:dyDescent="0.25">
      <c r="A91" s="58"/>
      <c r="B91" s="65" t="s">
        <v>158</v>
      </c>
      <c r="C91" s="20">
        <f>SUM(C92:C93)</f>
        <v>20</v>
      </c>
      <c r="D91" s="20">
        <f>SUM(D92:D93)</f>
        <v>0</v>
      </c>
      <c r="E91" s="20">
        <f>SUM(E92:E93)</f>
        <v>0</v>
      </c>
    </row>
    <row r="92" spans="1:5" x14ac:dyDescent="0.25">
      <c r="A92" s="58"/>
      <c r="B92" s="66" t="s">
        <v>159</v>
      </c>
      <c r="C92" s="58">
        <v>20</v>
      </c>
      <c r="D92" s="58"/>
      <c r="E92" s="58"/>
    </row>
    <row r="93" spans="1:5" x14ac:dyDescent="0.25">
      <c r="A93" s="58"/>
      <c r="B93" s="66" t="s">
        <v>160</v>
      </c>
      <c r="C93" s="58"/>
      <c r="D93" s="58"/>
      <c r="E93" s="58"/>
    </row>
    <row r="94" spans="1:5" ht="15.75" x14ac:dyDescent="0.25">
      <c r="A94" s="60">
        <v>1.1000000000000001</v>
      </c>
      <c r="B94" s="63" t="s">
        <v>161</v>
      </c>
      <c r="C94" s="20">
        <f>SUM(C95)</f>
        <v>730</v>
      </c>
      <c r="D94" s="20">
        <f>SUM(D95)</f>
        <v>730</v>
      </c>
      <c r="E94" s="20">
        <f>SUM(E95)</f>
        <v>0</v>
      </c>
    </row>
    <row r="95" spans="1:5" x14ac:dyDescent="0.25">
      <c r="A95" s="58"/>
      <c r="B95" s="66" t="s">
        <v>162</v>
      </c>
      <c r="C95" s="58">
        <v>730</v>
      </c>
      <c r="D95" s="58">
        <v>730</v>
      </c>
      <c r="E95" s="58"/>
    </row>
    <row r="96" spans="1:5" ht="15.75" x14ac:dyDescent="0.25">
      <c r="A96" s="60">
        <v>1.1000000000000001</v>
      </c>
      <c r="B96" s="63" t="s">
        <v>163</v>
      </c>
      <c r="C96" s="20">
        <f>SUM(C97)</f>
        <v>1500</v>
      </c>
      <c r="D96" s="20">
        <f>SUM(D97)</f>
        <v>1500</v>
      </c>
      <c r="E96" s="20">
        <f>SUM(E97)</f>
        <v>0</v>
      </c>
    </row>
    <row r="97" spans="1:5" x14ac:dyDescent="0.25">
      <c r="A97" s="58"/>
      <c r="B97" s="66" t="s">
        <v>164</v>
      </c>
      <c r="C97" s="58">
        <v>1500</v>
      </c>
      <c r="D97" s="58">
        <v>1500</v>
      </c>
      <c r="E97" s="58"/>
    </row>
    <row r="98" spans="1:5" ht="15.75" x14ac:dyDescent="0.25">
      <c r="A98" s="60">
        <v>2.2999999999999998</v>
      </c>
      <c r="B98" s="63" t="s">
        <v>165</v>
      </c>
      <c r="C98" s="20">
        <f>SUM(C99:C102)</f>
        <v>440</v>
      </c>
      <c r="D98" s="20">
        <f>SUM(D99:D102)</f>
        <v>440</v>
      </c>
      <c r="E98" s="20">
        <f>SUM(E99:E102)</f>
        <v>0</v>
      </c>
    </row>
    <row r="99" spans="1:5" x14ac:dyDescent="0.25">
      <c r="A99" s="58"/>
      <c r="B99" s="66" t="s">
        <v>166</v>
      </c>
      <c r="C99" s="58">
        <v>330</v>
      </c>
      <c r="D99" s="58">
        <v>330</v>
      </c>
      <c r="E99" s="58"/>
    </row>
    <row r="100" spans="1:5" x14ac:dyDescent="0.25">
      <c r="A100" s="58"/>
      <c r="B100" s="66" t="s">
        <v>167</v>
      </c>
      <c r="C100" s="58">
        <v>50</v>
      </c>
      <c r="D100" s="58">
        <v>50</v>
      </c>
      <c r="E100" s="58"/>
    </row>
    <row r="101" spans="1:5" x14ac:dyDescent="0.25">
      <c r="A101" s="58"/>
      <c r="B101" s="66" t="s">
        <v>168</v>
      </c>
      <c r="C101" s="58">
        <v>60</v>
      </c>
      <c r="D101" s="58">
        <v>60</v>
      </c>
      <c r="E101" s="58"/>
    </row>
    <row r="102" spans="1:5" x14ac:dyDescent="0.25">
      <c r="A102" s="58"/>
      <c r="B102" s="66" t="s">
        <v>169</v>
      </c>
      <c r="C102" s="58"/>
      <c r="D102" s="58"/>
      <c r="E102" s="58"/>
    </row>
    <row r="103" spans="1:5" ht="15.75" x14ac:dyDescent="0.25">
      <c r="A103" s="60">
        <v>4.0999999999999996</v>
      </c>
      <c r="B103" s="63" t="s">
        <v>170</v>
      </c>
      <c r="C103" s="20">
        <f>SUM(C104:C105)</f>
        <v>350</v>
      </c>
      <c r="D103" s="20">
        <f>SUM(D104:D105)</f>
        <v>350</v>
      </c>
      <c r="E103" s="20">
        <f>SUM(E104:E105)</f>
        <v>0</v>
      </c>
    </row>
    <row r="104" spans="1:5" x14ac:dyDescent="0.25">
      <c r="A104" s="58"/>
      <c r="B104" s="66" t="s">
        <v>166</v>
      </c>
      <c r="C104" s="58">
        <v>100</v>
      </c>
      <c r="D104" s="58">
        <v>100</v>
      </c>
      <c r="E104" s="58"/>
    </row>
    <row r="105" spans="1:5" x14ac:dyDescent="0.25">
      <c r="A105" s="58"/>
      <c r="B105" s="66" t="s">
        <v>171</v>
      </c>
      <c r="C105" s="58">
        <v>250</v>
      </c>
      <c r="D105" s="58">
        <v>250</v>
      </c>
      <c r="E105" s="58"/>
    </row>
    <row r="106" spans="1:5" ht="15.75" x14ac:dyDescent="0.25">
      <c r="A106" s="67">
        <v>3.1</v>
      </c>
      <c r="B106" s="63" t="s">
        <v>172</v>
      </c>
      <c r="C106" s="20">
        <f>SUM(C107:C111)</f>
        <v>7100</v>
      </c>
      <c r="D106" s="20">
        <f>SUM(D107:D111)</f>
        <v>6800</v>
      </c>
      <c r="E106" s="20">
        <f>SUM(E107:E111)</f>
        <v>0</v>
      </c>
    </row>
    <row r="107" spans="1:5" x14ac:dyDescent="0.25">
      <c r="A107" s="58"/>
      <c r="B107" s="66" t="s">
        <v>173</v>
      </c>
      <c r="C107" s="58">
        <v>600</v>
      </c>
      <c r="D107" s="58">
        <v>600</v>
      </c>
      <c r="E107" s="58"/>
    </row>
    <row r="108" spans="1:5" x14ac:dyDescent="0.25">
      <c r="A108" s="58"/>
      <c r="B108" s="58" t="s">
        <v>174</v>
      </c>
      <c r="C108" s="58">
        <v>3000</v>
      </c>
      <c r="D108" s="58">
        <v>2900</v>
      </c>
      <c r="E108" s="58"/>
    </row>
    <row r="109" spans="1:5" x14ac:dyDescent="0.25">
      <c r="A109" s="58"/>
      <c r="B109" s="58" t="s">
        <v>175</v>
      </c>
      <c r="C109" s="58">
        <v>3000</v>
      </c>
      <c r="D109" s="58">
        <v>2900</v>
      </c>
      <c r="E109" s="58"/>
    </row>
    <row r="110" spans="1:5" x14ac:dyDescent="0.25">
      <c r="A110" s="58"/>
      <c r="B110" s="58" t="s">
        <v>176</v>
      </c>
      <c r="C110" s="58">
        <v>100</v>
      </c>
      <c r="D110" s="58"/>
      <c r="E110" s="58"/>
    </row>
    <row r="111" spans="1:5" x14ac:dyDescent="0.25">
      <c r="A111" s="58"/>
      <c r="B111" s="58" t="s">
        <v>177</v>
      </c>
      <c r="C111" s="58">
        <v>400</v>
      </c>
      <c r="D111" s="58">
        <v>400</v>
      </c>
      <c r="E111" s="58"/>
    </row>
    <row r="112" spans="1:5" ht="15.75" x14ac:dyDescent="0.25">
      <c r="A112" s="60">
        <v>7.1</v>
      </c>
      <c r="B112" s="63" t="s">
        <v>178</v>
      </c>
      <c r="C112" s="20">
        <f>SUM(C113:C114)</f>
        <v>1000</v>
      </c>
      <c r="D112" s="20">
        <f>SUM(D113:D114)</f>
        <v>1000</v>
      </c>
      <c r="E112" s="20">
        <f>SUM(E113:E114)</f>
        <v>0</v>
      </c>
    </row>
    <row r="113" spans="1:5" x14ac:dyDescent="0.25">
      <c r="A113" s="58"/>
      <c r="B113" s="66" t="s">
        <v>132</v>
      </c>
      <c r="C113" s="58">
        <v>1000</v>
      </c>
      <c r="D113" s="58">
        <v>1000</v>
      </c>
      <c r="E113" s="58"/>
    </row>
    <row r="114" spans="1:5" x14ac:dyDescent="0.25">
      <c r="A114" s="58"/>
      <c r="B114" s="66" t="s">
        <v>171</v>
      </c>
      <c r="C114" s="58"/>
      <c r="D114" s="58"/>
      <c r="E114" s="58"/>
    </row>
    <row r="115" spans="1:5" ht="15.75" x14ac:dyDescent="0.25">
      <c r="A115" s="60">
        <v>5.0999999999999996</v>
      </c>
      <c r="B115" s="63" t="s">
        <v>179</v>
      </c>
      <c r="C115" s="20">
        <f>SUM(C116)</f>
        <v>0</v>
      </c>
      <c r="D115" s="20">
        <f>SUM(D116)</f>
        <v>0</v>
      </c>
      <c r="E115" s="20">
        <f>SUM(E116)</f>
        <v>0</v>
      </c>
    </row>
    <row r="116" spans="1:5" x14ac:dyDescent="0.25">
      <c r="A116" s="58"/>
      <c r="B116" s="66" t="s">
        <v>171</v>
      </c>
      <c r="C116" s="58"/>
      <c r="D116" s="58"/>
      <c r="E116" s="58"/>
    </row>
    <row r="117" spans="1:5" ht="15.75" x14ac:dyDescent="0.25">
      <c r="A117" s="60">
        <v>6.1</v>
      </c>
      <c r="B117" s="63" t="s">
        <v>180</v>
      </c>
      <c r="C117" s="20">
        <f>SUM(C118:C119)</f>
        <v>220</v>
      </c>
      <c r="D117" s="20">
        <f>SUM(D118:D119)</f>
        <v>170</v>
      </c>
      <c r="E117" s="20">
        <f>SUM(E118:E119)</f>
        <v>0</v>
      </c>
    </row>
    <row r="118" spans="1:5" x14ac:dyDescent="0.25">
      <c r="A118" s="58"/>
      <c r="B118" s="66" t="s">
        <v>181</v>
      </c>
      <c r="C118" s="58">
        <v>50</v>
      </c>
      <c r="D118" s="58"/>
      <c r="E118" s="58"/>
    </row>
    <row r="119" spans="1:5" x14ac:dyDescent="0.25">
      <c r="A119" s="58"/>
      <c r="B119" s="66" t="s">
        <v>182</v>
      </c>
      <c r="C119" s="58">
        <v>170</v>
      </c>
      <c r="D119" s="58">
        <v>170</v>
      </c>
      <c r="E119" s="58"/>
    </row>
    <row r="120" spans="1:5" ht="15.75" x14ac:dyDescent="0.25">
      <c r="A120" s="60">
        <v>6.2</v>
      </c>
      <c r="B120" s="63" t="s">
        <v>183</v>
      </c>
      <c r="C120" s="20">
        <f>SUM(C121)</f>
        <v>1000</v>
      </c>
      <c r="D120" s="20">
        <f>SUM(D121)</f>
        <v>900</v>
      </c>
      <c r="E120" s="20">
        <f>SUM(E121)</f>
        <v>0</v>
      </c>
    </row>
    <row r="121" spans="1:5" x14ac:dyDescent="0.25">
      <c r="A121" s="58"/>
      <c r="B121" s="66" t="s">
        <v>184</v>
      </c>
      <c r="C121" s="58">
        <v>1000</v>
      </c>
      <c r="D121" s="58">
        <v>900</v>
      </c>
      <c r="E121" s="58"/>
    </row>
    <row r="122" spans="1:5" ht="15.75" x14ac:dyDescent="0.25">
      <c r="A122" s="60">
        <v>2.2000000000000002</v>
      </c>
      <c r="B122" s="63" t="s">
        <v>185</v>
      </c>
      <c r="C122" s="20">
        <f>SUM(C123:C124)</f>
        <v>700</v>
      </c>
      <c r="D122" s="20">
        <f>SUM(D123:D124)</f>
        <v>600</v>
      </c>
      <c r="E122" s="20">
        <f>SUM(E123:E124)</f>
        <v>0</v>
      </c>
    </row>
    <row r="123" spans="1:5" x14ac:dyDescent="0.25">
      <c r="A123" s="58"/>
      <c r="B123" s="66" t="s">
        <v>132</v>
      </c>
      <c r="C123" s="58">
        <v>600</v>
      </c>
      <c r="D123" s="58">
        <v>600</v>
      </c>
      <c r="E123" s="58"/>
    </row>
    <row r="124" spans="1:5" x14ac:dyDescent="0.25">
      <c r="A124" s="58"/>
      <c r="B124" s="66" t="s">
        <v>186</v>
      </c>
      <c r="C124" s="58">
        <v>100</v>
      </c>
      <c r="D124" s="58"/>
      <c r="E124" s="58"/>
    </row>
    <row r="125" spans="1:5" ht="15.75" x14ac:dyDescent="0.25">
      <c r="A125" s="67">
        <v>2.1</v>
      </c>
      <c r="B125" s="63" t="s">
        <v>187</v>
      </c>
      <c r="C125" s="20">
        <f>SUM(C126:C128)</f>
        <v>500</v>
      </c>
      <c r="D125" s="20">
        <f>SUM(D126:D128)</f>
        <v>135</v>
      </c>
      <c r="E125" s="20">
        <f>SUM(E126:E128)</f>
        <v>0</v>
      </c>
    </row>
    <row r="126" spans="1:5" x14ac:dyDescent="0.25">
      <c r="A126" s="58"/>
      <c r="B126" s="66" t="s">
        <v>166</v>
      </c>
      <c r="C126" s="58">
        <v>200</v>
      </c>
      <c r="D126" s="58">
        <v>70</v>
      </c>
      <c r="E126" s="58"/>
    </row>
    <row r="127" spans="1:5" x14ac:dyDescent="0.25">
      <c r="A127" s="58"/>
      <c r="B127" s="66" t="s">
        <v>171</v>
      </c>
      <c r="C127" s="58">
        <v>100</v>
      </c>
      <c r="D127" s="58"/>
      <c r="E127" s="58"/>
    </row>
    <row r="128" spans="1:5" x14ac:dyDescent="0.25">
      <c r="A128" s="58"/>
      <c r="B128" s="66" t="s">
        <v>188</v>
      </c>
      <c r="C128" s="58">
        <v>200</v>
      </c>
      <c r="D128" s="58">
        <v>65</v>
      </c>
      <c r="E128" s="58"/>
    </row>
    <row r="129" spans="1:8" ht="15.75" x14ac:dyDescent="0.25">
      <c r="A129" s="60">
        <v>8.1</v>
      </c>
      <c r="B129" s="63" t="s">
        <v>189</v>
      </c>
      <c r="C129" s="20">
        <f>SUM(C130:C131)</f>
        <v>600</v>
      </c>
      <c r="D129" s="20">
        <f>SUM(D130:D131)</f>
        <v>500</v>
      </c>
      <c r="E129" s="20">
        <f>SUM(E130:E131)</f>
        <v>0</v>
      </c>
    </row>
    <row r="130" spans="1:8" x14ac:dyDescent="0.25">
      <c r="A130" s="58"/>
      <c r="B130" s="66" t="s">
        <v>190</v>
      </c>
      <c r="C130" s="58">
        <v>300</v>
      </c>
      <c r="D130" s="58">
        <v>250</v>
      </c>
      <c r="E130" s="58"/>
    </row>
    <row r="131" spans="1:8" x14ac:dyDescent="0.25">
      <c r="A131" s="58"/>
      <c r="B131" s="66" t="s">
        <v>191</v>
      </c>
      <c r="C131" s="58">
        <v>300</v>
      </c>
      <c r="D131" s="58">
        <v>250</v>
      </c>
      <c r="E131" s="58"/>
    </row>
    <row r="132" spans="1:8" x14ac:dyDescent="0.25">
      <c r="A132" s="68"/>
      <c r="B132" s="68" t="s">
        <v>192</v>
      </c>
      <c r="C132" s="68">
        <f>SUM(C51,C94,C96,C98,C103,C106,C112,C115,C117,C120,C122,C125,C129)</f>
        <v>66218</v>
      </c>
      <c r="D132" s="68">
        <f>SUM(D51,D94,D96,D98,D103,D106,D112,D115,D117,D120,D122,D125,D129)</f>
        <v>63967</v>
      </c>
      <c r="E132" s="68">
        <f>SUM(E51,E94,E96,E98,E103,E106,E112,E115,E117,E120,E122,E125,E129)</f>
        <v>0</v>
      </c>
      <c r="F132" s="69"/>
      <c r="G132" s="69"/>
      <c r="H132" s="69"/>
    </row>
    <row r="133" spans="1:8" x14ac:dyDescent="0.25">
      <c r="A133" s="23">
        <v>1.1000000000000001</v>
      </c>
      <c r="B133" s="23" t="s">
        <v>118</v>
      </c>
      <c r="C133" s="70"/>
      <c r="D133" s="70"/>
      <c r="E133" s="70"/>
      <c r="F133" s="69"/>
      <c r="G133" s="69"/>
      <c r="H133" s="69"/>
    </row>
    <row r="134" spans="1:8" x14ac:dyDescent="0.25">
      <c r="A134" s="58"/>
      <c r="B134" s="58" t="s">
        <v>193</v>
      </c>
      <c r="C134" s="58">
        <v>3200</v>
      </c>
      <c r="D134" s="58">
        <v>2040</v>
      </c>
      <c r="E134" s="58"/>
      <c r="F134" s="69"/>
      <c r="G134" s="69"/>
      <c r="H134" s="69"/>
    </row>
    <row r="135" spans="1:8" x14ac:dyDescent="0.25">
      <c r="A135" s="71">
        <v>5.0999999999999996</v>
      </c>
      <c r="B135" s="71" t="s">
        <v>179</v>
      </c>
      <c r="C135" s="58"/>
      <c r="D135" s="58"/>
      <c r="E135" s="58"/>
      <c r="F135" s="69"/>
      <c r="G135" s="69"/>
      <c r="H135" s="69"/>
    </row>
    <row r="136" spans="1:8" x14ac:dyDescent="0.25">
      <c r="A136" s="58"/>
      <c r="B136" s="9" t="s">
        <v>194</v>
      </c>
      <c r="C136" s="58">
        <v>1352</v>
      </c>
      <c r="D136" s="58"/>
      <c r="E136" s="58"/>
      <c r="F136" s="69"/>
      <c r="G136" s="69"/>
      <c r="H136" s="69"/>
    </row>
    <row r="137" spans="1:8" x14ac:dyDescent="0.25">
      <c r="A137" s="68"/>
      <c r="B137" s="68" t="s">
        <v>195</v>
      </c>
      <c r="C137" s="68">
        <f>SUM(C133:C136)</f>
        <v>4552</v>
      </c>
      <c r="D137" s="68">
        <f>SUM(D133:D136)</f>
        <v>2040</v>
      </c>
      <c r="E137" s="68">
        <f>SUM(E133:E136)</f>
        <v>0</v>
      </c>
      <c r="F137" s="69"/>
      <c r="G137" s="69"/>
      <c r="H137" s="69"/>
    </row>
    <row r="138" spans="1:8" x14ac:dyDescent="0.25">
      <c r="A138" s="71"/>
      <c r="B138" s="71" t="s">
        <v>118</v>
      </c>
      <c r="C138" s="58"/>
      <c r="D138" s="58"/>
      <c r="E138" s="58"/>
      <c r="F138" s="69"/>
      <c r="G138" s="69"/>
      <c r="H138" s="69"/>
    </row>
    <row r="139" spans="1:8" x14ac:dyDescent="0.25">
      <c r="A139" s="58"/>
      <c r="B139" s="58" t="s">
        <v>196</v>
      </c>
      <c r="C139" s="58">
        <v>11280</v>
      </c>
      <c r="D139" s="58">
        <v>10900</v>
      </c>
      <c r="E139" s="58"/>
      <c r="F139" s="69"/>
      <c r="G139" s="69"/>
      <c r="H139" s="69"/>
    </row>
    <row r="140" spans="1:8" x14ac:dyDescent="0.25">
      <c r="A140" s="58"/>
      <c r="B140" s="58" t="s">
        <v>197</v>
      </c>
      <c r="C140" s="58">
        <v>1300</v>
      </c>
      <c r="D140" s="58">
        <v>1300</v>
      </c>
      <c r="E140" s="58"/>
      <c r="F140" s="69"/>
      <c r="G140" s="69"/>
      <c r="H140" s="69"/>
    </row>
    <row r="141" spans="1:8" x14ac:dyDescent="0.25">
      <c r="A141" s="68"/>
      <c r="B141" s="68" t="s">
        <v>198</v>
      </c>
      <c r="C141" s="68">
        <f>SUM(C138:C140)</f>
        <v>12580</v>
      </c>
      <c r="D141" s="68">
        <f>SUM(D138:D140)</f>
        <v>12200</v>
      </c>
      <c r="E141" s="68">
        <f>SUM(E138:E140)</f>
        <v>0</v>
      </c>
      <c r="F141" s="69"/>
      <c r="G141" s="69"/>
      <c r="H141" s="69"/>
    </row>
    <row r="142" spans="1:8" x14ac:dyDescent="0.25">
      <c r="A142" s="72"/>
      <c r="B142" s="73" t="s">
        <v>199</v>
      </c>
      <c r="C142" s="73">
        <f>SUM(C132,C137,C141)</f>
        <v>83350</v>
      </c>
      <c r="D142" s="73">
        <f>SUM(D132,D137,D141)</f>
        <v>78207</v>
      </c>
      <c r="E142" s="73">
        <f>SUM(E132,E137,E141)</f>
        <v>0</v>
      </c>
    </row>
  </sheetData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workbookViewId="0"/>
  </sheetViews>
  <sheetFormatPr defaultColWidth="8.7109375" defaultRowHeight="15" x14ac:dyDescent="0.25"/>
  <cols>
    <col min="1" max="16384" width="8.7109375" style="1"/>
  </cols>
  <sheetData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FILOVÁ Mária</dc:creator>
  <cp:lastModifiedBy>KOLEDA Jaroslav</cp:lastModifiedBy>
  <cp:lastPrinted>2018-11-28T14:02:33Z</cp:lastPrinted>
  <dcterms:created xsi:type="dcterms:W3CDTF">2015-10-20T12:08:58Z</dcterms:created>
  <dcterms:modified xsi:type="dcterms:W3CDTF">2018-12-04T11:54:45Z</dcterms:modified>
</cp:coreProperties>
</file>